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255" yWindow="105" windowWidth="15885" windowHeight="11175" firstSheet="2" activeTab="7"/>
  </bookViews>
  <sheets>
    <sheet name="1.5. Фин. обес. РП" sheetId="6" r:id="rId1"/>
    <sheet name="План реализации РП -1" sheetId="28" r:id="rId2"/>
    <sheet name="2.2. Показатели РП" sheetId="36" r:id="rId3"/>
    <sheet name="2.3. Пок. РП по мес." sheetId="37" r:id="rId4"/>
    <sheet name="2.4. Мероприятия РП" sheetId="38" r:id="rId5"/>
    <sheet name="2.5. Фин. обес. РП" sheetId="33" r:id="rId6"/>
    <sheet name="2.6. Бюджет РП по месяцам" sheetId="40" r:id="rId7"/>
    <sheet name="План реализации РП 2" sheetId="39" r:id="rId8"/>
    <sheet name="Лист1" sheetId="27" r:id="rId9"/>
  </sheets>
  <externalReferences>
    <externalReference r:id="rId10"/>
  </externalReferences>
  <definedNames>
    <definedName name="_bookmark5" localSheetId="0">#REF!</definedName>
    <definedName name="_bookmark5" localSheetId="2">'2.2. Показатели РП'!$B$10</definedName>
    <definedName name="_bookmark5" localSheetId="3">#REF!</definedName>
    <definedName name="_bookmark5" localSheetId="4">#REF!</definedName>
    <definedName name="_bookmark5" localSheetId="5">#REF!</definedName>
    <definedName name="_bookmark5" localSheetId="6">'2.6. Бюджет РП по месяцам'!#REF!</definedName>
    <definedName name="_bookmark5" localSheetId="1">#REF!</definedName>
    <definedName name="_bookmark5" localSheetId="7">#REF!</definedName>
    <definedName name="_ftn1" localSheetId="0">#REF!</definedName>
    <definedName name="_ftn1" localSheetId="4">#REF!</definedName>
    <definedName name="_ftn1" localSheetId="5">#REF!</definedName>
    <definedName name="_ftn1" localSheetId="6">'2.6. Бюджет РП по месяцам'!#REF!</definedName>
    <definedName name="_ftn1" localSheetId="1">#REF!</definedName>
    <definedName name="_ftn1" localSheetId="7">#REF!</definedName>
    <definedName name="_ftn2" localSheetId="0">#REF!</definedName>
    <definedName name="_ftn2" localSheetId="4">#REF!</definedName>
    <definedName name="_ftn2" localSheetId="5">#REF!</definedName>
    <definedName name="_ftn2" localSheetId="6">'2.6. Бюджет РП по месяцам'!#REF!</definedName>
    <definedName name="_ftn2" localSheetId="1">#REF!</definedName>
    <definedName name="_ftn2" localSheetId="7">#REF!</definedName>
    <definedName name="_ftn3" localSheetId="1">#REF!</definedName>
    <definedName name="_ftn3" localSheetId="7">#REF!</definedName>
    <definedName name="_ftn4" localSheetId="1">#REF!</definedName>
    <definedName name="_ftn4" localSheetId="7">#REF!</definedName>
    <definedName name="_ftn5" localSheetId="1">#REF!</definedName>
    <definedName name="_ftn5" localSheetId="7">#REF!</definedName>
    <definedName name="_ftn6" localSheetId="1">#REF!</definedName>
    <definedName name="_ftn6" localSheetId="7">#REF!</definedName>
    <definedName name="_ftn7" localSheetId="1">#REF!</definedName>
    <definedName name="_ftn7" localSheetId="7">#REF!</definedName>
    <definedName name="_ftn8" localSheetId="1">#REF!</definedName>
    <definedName name="_ftn8" localSheetId="7">#REF!</definedName>
    <definedName name="_ftnref1" localSheetId="0">#REF!</definedName>
    <definedName name="_ftnref1" localSheetId="4">'2.4. Мероприятия РП'!$E$4</definedName>
    <definedName name="_ftnref1" localSheetId="5">#REF!</definedName>
    <definedName name="_ftnref1" localSheetId="6">'2.6. Бюджет РП по месяцам'!#REF!</definedName>
    <definedName name="_ftnref1" localSheetId="1">#REF!</definedName>
    <definedName name="_ftnref1" localSheetId="7">#REF!</definedName>
    <definedName name="_ftnref2" localSheetId="0">#REF!</definedName>
    <definedName name="_ftnref2" localSheetId="4">'2.4. Мероприятия РП'!#REF!</definedName>
    <definedName name="_ftnref2" localSheetId="5">#REF!</definedName>
    <definedName name="_ftnref2" localSheetId="6">'2.6. Бюджет РП по месяцам'!#REF!</definedName>
    <definedName name="_ftnref2" localSheetId="1">#REF!</definedName>
    <definedName name="_ftnref2" localSheetId="7">#REF!</definedName>
    <definedName name="_ftnref3" localSheetId="0">#REF!</definedName>
    <definedName name="_ftnref3" localSheetId="4">'2.4. Мероприятия РП'!$N$4</definedName>
    <definedName name="_ftnref3" localSheetId="5">#REF!</definedName>
    <definedName name="_ftnref3" localSheetId="6">'2.6. Бюджет РП по месяцам'!#REF!</definedName>
    <definedName name="_ftnref3" localSheetId="1">#REF!</definedName>
    <definedName name="_ftnref3" localSheetId="7">#REF!</definedName>
    <definedName name="_ftnref4" localSheetId="1">'План реализации РП -1'!$E$4</definedName>
    <definedName name="_ftnref4" localSheetId="7">'План реализации РП 2'!$E$4</definedName>
    <definedName name="_ftnref5" localSheetId="1">'План реализации РП -1'!$G$4</definedName>
    <definedName name="_ftnref5" localSheetId="7">'План реализации РП 2'!$G$4</definedName>
    <definedName name="_ftnref6" localSheetId="1">'План реализации РП -1'!$H$5</definedName>
    <definedName name="_ftnref6" localSheetId="7">'План реализации РП 2'!$H$5</definedName>
    <definedName name="_ftnref7" localSheetId="1">'План реализации РП -1'!$I$4</definedName>
    <definedName name="_ftnref7" localSheetId="7">'План реализации РП 2'!$I$4</definedName>
    <definedName name="_ftnref8" localSheetId="1">'План реализации РП -1'!$L$4</definedName>
    <definedName name="_ftnref8" localSheetId="7">'План реализации РП 2'!$L$4</definedName>
    <definedName name="_Hlk127704986" localSheetId="1">'План реализации РП -1'!$A$7</definedName>
    <definedName name="_Hlk127704986" localSheetId="7">'План реализации РП 2'!$A$7</definedName>
    <definedName name="_Hlk127716945" localSheetId="6">'2.6. Бюджет РП по месяцам'!#REF!</definedName>
    <definedName name="_Hlk127716945" localSheetId="1">#REF!</definedName>
    <definedName name="_Hlk127716945" localSheetId="7">#REF!</definedName>
    <definedName name="_xlnm.Print_Titles" localSheetId="0">'1.5. Фин. обес. РП'!$6:$8</definedName>
    <definedName name="_xlnm.Print_Titles" localSheetId="5">'2.5. Фин. обес. РП'!$4:$6</definedName>
    <definedName name="_xlnm.Print_Titles" localSheetId="1">'План реализации РП -1'!$4:$6</definedName>
    <definedName name="_xlnm.Print_Titles" localSheetId="7">'План реализации РП 2'!$4:$6</definedName>
    <definedName name="_xlnm.Print_Area" localSheetId="0">'1.5. Фин. обес. РП'!$A$2:$O$48</definedName>
    <definedName name="_xlnm.Print_Area" localSheetId="2">'2.2. Показатели РП'!$A$2:$Q$12</definedName>
    <definedName name="_xlnm.Print_Area" localSheetId="3">'2.3. Пок. РП по мес.'!$A$2:$P$9</definedName>
    <definedName name="_xlnm.Print_Area" localSheetId="4">'2.4. Мероприятия РП'!$A$2:$Q$9</definedName>
    <definedName name="_xlnm.Print_Area" localSheetId="5">'2.5. Фин. обес. РП'!$A$2:$O$41</definedName>
    <definedName name="_xlnm.Print_Area" localSheetId="6">'2.6. Бюджет РП по месяцам'!$A$2:$N$11</definedName>
    <definedName name="_xlnm.Print_Area" localSheetId="1">'План реализации РП -1'!$A$1:$M$16</definedName>
    <definedName name="_xlnm.Print_Area" localSheetId="7">'План реализации РП 2'!$A$1:$M$35</definedName>
  </definedNames>
  <calcPr calcId="145621"/>
</workbook>
</file>

<file path=xl/calcChain.xml><?xml version="1.0" encoding="utf-8"?>
<calcChain xmlns="http://schemas.openxmlformats.org/spreadsheetml/2006/main">
  <c r="L11" i="40"/>
  <c r="K11"/>
  <c r="J11"/>
  <c r="I11"/>
  <c r="H11"/>
  <c r="G11"/>
  <c r="F11"/>
  <c r="E11"/>
  <c r="D11"/>
  <c r="C11"/>
  <c r="M10"/>
  <c r="N10" s="1"/>
  <c r="N11" s="1"/>
  <c r="A1"/>
  <c r="A1" i="38"/>
  <c r="A1" i="37"/>
  <c r="A1" i="36"/>
  <c r="J40" i="33"/>
  <c r="I40"/>
  <c r="H40"/>
  <c r="O40" s="1"/>
  <c r="J38"/>
  <c r="I38"/>
  <c r="H38"/>
  <c r="I36"/>
  <c r="A1"/>
  <c r="H12" i="6"/>
  <c r="H11" s="1"/>
  <c r="H36" i="33" l="1"/>
  <c r="O38"/>
  <c r="J36"/>
  <c r="M11" i="40"/>
  <c r="O36" i="33"/>
  <c r="L11" i="6"/>
  <c r="L41" s="1"/>
  <c r="L39" s="1"/>
  <c r="K11"/>
  <c r="K41" s="1"/>
  <c r="K39" s="1"/>
  <c r="H23"/>
  <c r="I22"/>
  <c r="H22"/>
  <c r="H44" s="1"/>
  <c r="J15"/>
  <c r="I15"/>
  <c r="O22" l="1"/>
  <c r="O18"/>
  <c r="O42" s="1"/>
  <c r="O15"/>
  <c r="O14"/>
  <c r="O13"/>
  <c r="O12"/>
  <c r="J11"/>
  <c r="I42"/>
  <c r="J42"/>
  <c r="H42"/>
  <c r="J41"/>
  <c r="J39" s="1"/>
  <c r="I47"/>
  <c r="H47"/>
  <c r="I11" l="1"/>
  <c r="I41" s="1"/>
  <c r="I39" s="1"/>
  <c r="J44" l="1"/>
  <c r="I23"/>
  <c r="O17"/>
  <c r="O16" l="1"/>
  <c r="I44"/>
  <c r="O23"/>
  <c r="O44"/>
  <c r="P11" l="1"/>
  <c r="H41"/>
  <c r="H39" s="1"/>
  <c r="Q22"/>
  <c r="K8" i="28" l="1"/>
  <c r="P39" i="6"/>
  <c r="Q11" l="1"/>
  <c r="O26" l="1"/>
  <c r="O20"/>
  <c r="O19"/>
  <c r="P22" l="1"/>
  <c r="O47" l="1"/>
  <c r="O11" l="1"/>
  <c r="O41" s="1"/>
  <c r="O39" s="1"/>
  <c r="A1" l="1"/>
</calcChain>
</file>

<file path=xl/sharedStrings.xml><?xml version="1.0" encoding="utf-8"?>
<sst xmlns="http://schemas.openxmlformats.org/spreadsheetml/2006/main" count="708" uniqueCount="241">
  <si>
    <t>Евтушенко С.В.</t>
  </si>
  <si>
    <t>1.</t>
  </si>
  <si>
    <t>№ п/п</t>
  </si>
  <si>
    <t>1.1</t>
  </si>
  <si>
    <t>Показатели регионального проекта</t>
  </si>
  <si>
    <t>Уровень показателя</t>
  </si>
  <si>
    <t>Единица измерения (по ОКЕИ)</t>
  </si>
  <si>
    <t>Базовое значение</t>
  </si>
  <si>
    <t>Период, год</t>
  </si>
  <si>
    <t>Признак возрастания / убывания</t>
  </si>
  <si>
    <t>Нарастающий итог</t>
  </si>
  <si>
    <t>значение</t>
  </si>
  <si>
    <t>год</t>
  </si>
  <si>
    <t>Процент</t>
  </si>
  <si>
    <t>Да</t>
  </si>
  <si>
    <t>1.2</t>
  </si>
  <si>
    <t>1.3</t>
  </si>
  <si>
    <t>Приведены в нормативное состояние/построены искусственные сооружения на автомобильных дорогах регионального или межмуниципального и местного значения</t>
  </si>
  <si>
    <t>3.</t>
  </si>
  <si>
    <t>Повышение доли отечественного оборудования (товаров, работ, услуг) в общем объеме закупок</t>
  </si>
  <si>
    <t xml:space="preserve">На конец 2024 года </t>
  </si>
  <si>
    <t>март</t>
  </si>
  <si>
    <t>май</t>
  </si>
  <si>
    <t>июнь</t>
  </si>
  <si>
    <t>июль</t>
  </si>
  <si>
    <t>1.1.</t>
  </si>
  <si>
    <t>1.2.</t>
  </si>
  <si>
    <t>1.3.</t>
  </si>
  <si>
    <t>Наименование мероприятия (результата)</t>
  </si>
  <si>
    <t>Тип мероприятия (результата)</t>
  </si>
  <si>
    <t>Связь с показателями регионального проекта</t>
  </si>
  <si>
    <t>-</t>
  </si>
  <si>
    <t>Осуществлены мероприятия по дорожной деятельности в отношении автомобильных дорог общего пользования регионального или межмуниципального, местного значения и искусственных сооружений на них</t>
  </si>
  <si>
    <t>3.1.</t>
  </si>
  <si>
    <t>Всего</t>
  </si>
  <si>
    <t>Консолидированные бюджеты муниципальных образований</t>
  </si>
  <si>
    <t>Региональный бюджет (всего), из них:</t>
  </si>
  <si>
    <t>Внебюджетные источники</t>
  </si>
  <si>
    <t>Срок реализации</t>
  </si>
  <si>
    <t>Взаимосвязь</t>
  </si>
  <si>
    <t>Ответственный исполнитель</t>
  </si>
  <si>
    <t>Мощность объекта</t>
  </si>
  <si>
    <t>Объем финансового обеспечения (тыс. руб.)</t>
  </si>
  <si>
    <t>начало</t>
  </si>
  <si>
    <t>окончание</t>
  </si>
  <si>
    <t>последователи</t>
  </si>
  <si>
    <t xml:space="preserve">  </t>
  </si>
  <si>
    <t>4.</t>
  </si>
  <si>
    <t>1.1.К1.</t>
  </si>
  <si>
    <t>1.1.К2.</t>
  </si>
  <si>
    <t>1.1.К3.</t>
  </si>
  <si>
    <t>1.1.К4.</t>
  </si>
  <si>
    <t>1.1.К5.</t>
  </si>
  <si>
    <t xml:space="preserve"> -</t>
  </si>
  <si>
    <t xml:space="preserve">Наименование мероприятия (результата) </t>
  </si>
  <si>
    <t>План исполнения нарастающим итогом (тыс. рублей)</t>
  </si>
  <si>
    <t>Прогрессирующий</t>
  </si>
  <si>
    <t>Нет</t>
  </si>
  <si>
    <t>Субъектами Российской Федерации заключены контракты (доведены государственные задания учреждениям), предусматривающие закупку отечественного оборудования (товаров, работ, услуг) в рамках федерального проекта «Региональная и местная дорожная сеть»</t>
  </si>
  <si>
    <t>Код бюджетной классификации</t>
  </si>
  <si>
    <t>ГРБС / Рз / Пр / ЦСР / ВР</t>
  </si>
  <si>
    <t xml:space="preserve"> 04 09</t>
  </si>
  <si>
    <t xml:space="preserve">10 1 R1 53940 </t>
  </si>
  <si>
    <t>ЕИС в сфере закупок</t>
  </si>
  <si>
    <t>Признак "Участие муниципального образования"</t>
  </si>
  <si>
    <t xml:space="preserve">Информационная система </t>
  </si>
  <si>
    <t>Значение мероприятия (результата), параметра характеристики мероприятия (результата) по годам</t>
  </si>
  <si>
    <t>Х</t>
  </si>
  <si>
    <t>Уровень мероприятия (результата)</t>
  </si>
  <si>
    <t>Наименование мероприятия (результата) и источники финансирования</t>
  </si>
  <si>
    <t>Объем финансового обеспечения по годам, тыс. рублей</t>
  </si>
  <si>
    <t>- межбюджетные трансферты из федерального бюджета (справочно)</t>
  </si>
  <si>
    <t>- межбюджетные трансферты из иных бюджетов бюджетной системы Российской Федерации (справочно)</t>
  </si>
  <si>
    <t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</si>
  <si>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>Бюджет территориального государственного внебюджетного фонда (бюджет территориального фонда обязательного медицинского страхования)</t>
  </si>
  <si>
    <t> - межбюджетные трансферты местным бюджетам</t>
  </si>
  <si>
    <t>Нераспределенный резерв (областной бюджет)</t>
  </si>
  <si>
    <t>Итого по региональному (ведомственному) проекту:</t>
  </si>
  <si>
    <t>в том числе:</t>
  </si>
  <si>
    <t>Региональный бюджет</t>
  </si>
  <si>
    <t>Наименование мероприятия (результата), объекта мероприятия (результата), контрольной точки</t>
  </si>
  <si>
    <t>Плановые значения по кварталам/месяцам</t>
  </si>
  <si>
    <t xml:space="preserve">10 1 R1 R0010 </t>
  </si>
  <si>
    <t xml:space="preserve">10 1 R1 R0020 </t>
  </si>
  <si>
    <t xml:space="preserve">10 1 R1 R0030 </t>
  </si>
  <si>
    <t>Сведения о государственном (муниципальном) контракте внесены в реестр контрактов, заключенных заказчиками по результатам закупок</t>
  </si>
  <si>
    <t>X</t>
  </si>
  <si>
    <t>Утверждены (одобрены, сформированы) документы, необходимые для оказания услуги (выполнения работы)</t>
  </si>
  <si>
    <t>Для оказания услуги (выполнения работы) подготовлено материально-техническое (кадровое) обеспечение</t>
  </si>
  <si>
    <t>Информация о материально-техническом (кадровом) обеспечении</t>
  </si>
  <si>
    <t>Услуга оказана (работы выполнены)</t>
  </si>
  <si>
    <t>Закупка включена в план закупок</t>
  </si>
  <si>
    <t>1.1.К6.</t>
  </si>
  <si>
    <t>Платежное поручение</t>
  </si>
  <si>
    <t>С субъектами Российской Федерации заключены соглашения о предоставлении бюджетам субъектов Российской Федерации межбюджетных трансфертов</t>
  </si>
  <si>
    <t>Национальный проект</t>
  </si>
  <si>
    <t>Приведены в нормативное состояние / построены искусственные сооружения на автомобильных дорогах регионального или межмуниципального и местного значения</t>
  </si>
  <si>
    <t>5. Финансовое обеспечение реализации регионального проекта 1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</si>
  <si>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</si>
  <si>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</si>
  <si>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</si>
  <si>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</si>
  <si>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</si>
  <si>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</si>
  <si>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</si>
  <si>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№                         п/п</t>
  </si>
  <si>
    <t>Постановление Правительства Белгородской области</t>
  </si>
  <si>
    <t>Копия формы КС-3</t>
  </si>
  <si>
    <t>Км</t>
  </si>
  <si>
    <t>Снимок экрана</t>
  </si>
  <si>
    <t>1.1.К7.</t>
  </si>
  <si>
    <t>1.1.К8.</t>
  </si>
  <si>
    <t>Приведены в нормативное состояние автомобильные дороги регионального или межмуниципального, местного значения и искусственные дорожные сооружения на них</t>
  </si>
  <si>
    <t>Снимок экрана, ссылка</t>
  </si>
  <si>
    <t>Прочий тип документа</t>
  </si>
  <si>
    <t>Федеральный проект</t>
  </si>
  <si>
    <t>Адрес объекта            (в соответствии                               с ФИАС)</t>
  </si>
  <si>
    <t>последова-тели</t>
  </si>
  <si>
    <t>предшест-венники</t>
  </si>
  <si>
    <t>III. Паспорт регионального проекта «Региональная и местная дорожная сеть», входящего в национальный проект (далее  –  региональный проект 1)</t>
  </si>
  <si>
    <t>январь</t>
  </si>
  <si>
    <t>февраль</t>
  </si>
  <si>
    <t>апрель</t>
  </si>
  <si>
    <t>август</t>
  </si>
  <si>
    <t>сентябрь</t>
  </si>
  <si>
    <t>октябрь</t>
  </si>
  <si>
    <t>ноябрь</t>
  </si>
  <si>
    <t>Приведены в нормативное состояние автомобильные дороги регионального             или межмуниципального, местного значения                        и искусственные дорожные сооружения на них</t>
  </si>
  <si>
    <t>Произведена оплата поставленных товаров, выполненных работ, оказанных услуг                       по государственному (муниципальному) контракту</t>
  </si>
  <si>
    <t>Представлен отчет об использовании межбюджетных трансфертов</t>
  </si>
  <si>
    <t>единица измерения (по ОКЕИ)</t>
  </si>
  <si>
    <t>Вид документа                                               и характеристика мероприятия (результата)</t>
  </si>
  <si>
    <t>Приложение
к паспорту регионального проекта
«Региональная и местная дорожная сеть», входящего в национальный проект</t>
  </si>
  <si>
    <t>IV. Паспорт регионального проекта «Общесистемные меры развития дорожного хозяйства», входящего в национальный проект                                                                  (далее  –  региональный проект 2)</t>
  </si>
  <si>
    <t xml:space="preserve"> </t>
  </si>
  <si>
    <t>3. Помесячный план достижения показателей регионального проекта 2 в 2024 году</t>
  </si>
  <si>
    <t>Совершенствование регуляторной политики и применения новых технологий в дорожной отрасли</t>
  </si>
  <si>
    <t>Доля контрактов жизненного цикла, предусматривающих выполнение работ по строительству, реконструкции, капитальному ремонту автомобильных дорог регионального (межмуниципального) значения</t>
  </si>
  <si>
    <t>НП</t>
  </si>
  <si>
    <t>Доля объектов, на которых предусматривается использование новых и наилучших технологий, включенных в Реестр</t>
  </si>
  <si>
    <t>4. Мероприятия (результаты) регионального проекта 2</t>
  </si>
  <si>
    <t>Наименование структурных элементов государственных программ вместе     с наименованием государственной программы</t>
  </si>
  <si>
    <t>Размещение автоматических пунктов весогабаритного контроля транспортных средств на автомобильных дорогах регионального или межмуниципального, местного значения (накопленным итогом)</t>
  </si>
  <si>
    <t>Оказание услуг
(выполнение работ)</t>
  </si>
  <si>
    <t>Националь-ный проект</t>
  </si>
  <si>
    <t>Увеличение количества стационарных камер фотовидеофиксации нарушений правил дорожного движения на автомобильных дорогах федерального, регионального или межмуниципального, местного значения до 250% к 2030 году от базового количества 2017 года (накопленным итогом)</t>
  </si>
  <si>
    <t>Приобретение
товаров, работ, услуг</t>
  </si>
  <si>
    <t>Внедрение интеллектуальных транспортных систем, предусматривающих автоматизацию процессов управления дорожным движением в городских  агломерациях, включающих города с населением свыше 300 тысяч человек (накопленным итогом)</t>
  </si>
  <si>
    <t>Условная единица</t>
  </si>
  <si>
    <t>2. Показатели регионального проекта 2</t>
  </si>
  <si>
    <t>Информационная система</t>
  </si>
  <si>
    <t xml:space="preserve">Совершенствование регуляторной политики и применения новых технологий в дорожной отрасли  </t>
  </si>
  <si>
    <t xml:space="preserve">5. Финансовое обеспечение реализации регионального проекта 2 </t>
  </si>
  <si>
    <t>№              п/п</t>
  </si>
  <si>
    <t>10 1 R2 54180</t>
  </si>
  <si>
    <t>1.4.</t>
  </si>
  <si>
    <t>Итого по региональному проекту</t>
  </si>
  <si>
    <t>ИТОГО ПО РЕГИОНАЛЬНОМУ ПРОЕКТУ</t>
  </si>
  <si>
    <t>Всего на конец 2024 года                    (тыс. рублей)</t>
  </si>
  <si>
    <t>ИТОГО</t>
  </si>
  <si>
    <t>№                     п/п</t>
  </si>
  <si>
    <t>Адрес объекта                        (в соответствии с ФИАС)</t>
  </si>
  <si>
    <t>Вид документа и характеристика мероприятия (результата)</t>
  </si>
  <si>
    <t>предшественники</t>
  </si>
  <si>
    <t>ЕИС в сфере закупок, СОУ "Эталон"</t>
  </si>
  <si>
    <t>Размещены автоматические пункты весогабаритного контроля транспортных средств на автомобильных дорогах регионального или межмуниципального, местного значения (накопленным итогом)</t>
  </si>
  <si>
    <t>Штука</t>
  </si>
  <si>
    <t>Внедрены интеллектуальные транспортные системы, предусматривающие автоматизацию процессов управления дорожным движением в городских  агломерациях, включающих города с населением свыше 300 тысяч человек (накопленным итогом)</t>
  </si>
  <si>
    <t>Признак «Участие муниципального образования»</t>
  </si>
  <si>
    <t>Установлены стационарные камеры фотовидеофиксации нарушений правил дорожного движения на автомобильных дорогах федерального, регионального                        или межмуниципального, местного значения (накопленным итогом)</t>
  </si>
  <si>
    <t>Внедрены интеллектуальные транспортные системы, предусматривающие автоматизацию процессов управления дорожным движением                                             в городских  агломерациях, включающих города с населением свыше 300 тысяч человек (накопленным итогом)</t>
  </si>
  <si>
    <t>6. Помесячный план исполнения областного бюджета в части бюджетных ассигнований, предусмотренных                                                                                                                                             на финансовое обеспечение реализации регионального проекта 2 в 2024 году</t>
  </si>
  <si>
    <t>Установлены стационарные камеры фотовидеофиксации нарушений правил дорожного движения на автомобильных дорогах федерального, регионального                                               или межмуниципального, местного значения (накопленным итогом)</t>
  </si>
  <si>
    <t>Внедрены интеллектуальные транспортные системы, предусматривающие автоматизацию процессов управления дорожным движением                                                         в городских  агломерациях, включающих города с населением свыше 300 тысяч человек (накопленным итогом)</t>
  </si>
  <si>
    <t>Результат «Размещены автоматические пункты весогабаритного контроля транспортных средств на автомобильных дорогах регионального или межмуниципального, местного значения (накопленным итогом)»</t>
  </si>
  <si>
    <t>Результат «Внедрены интеллектуальные транспортные системы, предусматривающие автоматизацию процессов управления дорожным движением в городских агломерациях, включающих города с населением свыше 300 тысяч человек.»</t>
  </si>
  <si>
    <t>1.1.К1</t>
  </si>
  <si>
    <t>1.1.К2</t>
  </si>
  <si>
    <t>1.1.К3</t>
  </si>
  <si>
    <t>1.1.К4</t>
  </si>
  <si>
    <t>1.1.К5</t>
  </si>
  <si>
    <t>1.1.К6</t>
  </si>
  <si>
    <t>1.1.К7</t>
  </si>
  <si>
    <t>1.1.К8</t>
  </si>
  <si>
    <t>1.1.К9</t>
  </si>
  <si>
    <t>1.2.К1</t>
  </si>
  <si>
    <t>1.2.К2</t>
  </si>
  <si>
    <t>1.2.К3</t>
  </si>
  <si>
    <t>1.2.К4</t>
  </si>
  <si>
    <t>1.2.К5</t>
  </si>
  <si>
    <t>1.2.К6</t>
  </si>
  <si>
    <t>1.2.К7</t>
  </si>
  <si>
    <t>1.2.К8</t>
  </si>
  <si>
    <t>1.2.К9</t>
  </si>
  <si>
    <t>1.3.К1</t>
  </si>
  <si>
    <t>1.3.К2</t>
  </si>
  <si>
    <t>1.3.К3</t>
  </si>
  <si>
    <t>1.3.К4</t>
  </si>
  <si>
    <t>1.3.К5</t>
  </si>
  <si>
    <t>1.3.К6</t>
  </si>
  <si>
    <t>1.3.К7</t>
  </si>
  <si>
    <t>Сведения о муниципальном контракте внесены в реестр контрактов, заключенных заказчиками по результатам закупок</t>
  </si>
  <si>
    <t>С субъектами Российской Федерации заключены соглашения о предоставлении субсидии из федерального бюджета бюджетам субъектов Российской Федерации</t>
  </si>
  <si>
    <t>Произведена приемка поставленных товаров, выполненных работ, оказанных услуг</t>
  </si>
  <si>
    <t>Утверждены правила распределения и предоставления бюджетам субъектов Российской Федерации межбюджетных трансфертов</t>
  </si>
  <si>
    <t>Утверждено распределение межбюджетных трансфертов по субъектам Российской Федерации (муниципальным образованиям)</t>
  </si>
  <si>
    <t>Произведена актуализация (согласование) паспорта Локального проекта в рамках реализации мероприятия «Внедрены интеллектуальные транспортные системы, предусматривающие автоматизацию процессов управления дорожным движением                                   в городских агломерациях, включающих города с населением свыше 300 тысяч человек.»</t>
  </si>
  <si>
    <t>Произведена оплата поставленных товаров, выполненных работ, оказанных услуг                                      по государственному (муниципальному) контракту</t>
  </si>
  <si>
    <t>Результат «Установлены стационарные камеры фотовидеофиксации нарушений правил дорожного движения на автомобильных дорогах федерального, регионального                                            или межмуниципального, местного значения»</t>
  </si>
  <si>
    <t>План реализации регионального проекта  «Региональная и местная дорожная сеть», входящего в национальный проект</t>
  </si>
  <si>
    <t xml:space="preserve">План реализации регионального проекта «Общесистемные меры развития дорожного хозяйства», входящего в национальный проект  </t>
  </si>
  <si>
    <t xml:space="preserve">Приложение
к паспорту регионального проекта
«Общесистемные меры развития дорожного хозяйства», входящего в национальный проект  </t>
  </si>
  <si>
    <t xml:space="preserve">   </t>
  </si>
  <si>
    <t>Прочий тип документа.                                                      Произведена актуализация (согласование) паспорта Локального проекта в рамках реализации мероприятия «Внедрены интеллектуальные транспортные системы, предусматривающие автоматизацию процессов управления дорожным движением в городских агломерациях, включающих города                                       с населением свыше 300 тысяч человек».</t>
  </si>
  <si>
    <t>Прочий тип документа.                                                                          Подготовлены и подписаны закрывающие документы о приемке поставленных товаров, выполненных работ, оказанных услуг. Информация размещена в СОУ «Эталон»</t>
  </si>
  <si>
    <t xml:space="preserve">    </t>
  </si>
  <si>
    <t>Подготовлен статус-отчет о количестве установленных стационарных камер фотовидеофиксации нарушений правил дорожного движения на автомобильных дорогах федерального, регионального или межмуниципального, местного значения в субъектах Российской Федерации. Установка стационарных камер фотовидеофиксации на дорогах общего пользования способствует снижению аварийности, повышению безопасности дорожного движения                                         и, как следствие, сокращению числа погибших в результате дорожно-транспортных происшествий</t>
  </si>
  <si>
    <t>Представлен ежемесячный отчет (за май 2024 года) о достижении результата</t>
  </si>
  <si>
    <t>Отчет.                                                                    Подготовлен статус-отчет                                     о размещенных стационарных камерах фотовидеофиксации нарушений Правил дорожного движения на автомобильных дорогах федерального, регионального или межмуниципального, местного значения</t>
  </si>
  <si>
    <t>Отчет.                                                                                                        Подготовлен статус-отчет                                                             о размещенных стационарных камерах фотовидеофиксации нарушений Правил дорожного движения на автомобильных дорогах федерального, регионального или межмуниципального, местного значения</t>
  </si>
  <si>
    <t>Представлен ежемесячный отчет (за июнь 2024 года) о достижении результата</t>
  </si>
  <si>
    <t>Представлен ежемесячный отчет (за июль 2024 года) о достижении результата</t>
  </si>
  <si>
    <t>Отчет.                                                                                                 Подготовлен статус-отчет                                                             о размещенных стационарных камерах фотовидеофиксации нарушений Правил дорожного движения на автомобильных дорогах федерального, регионального или межмуниципального, местного значения</t>
  </si>
  <si>
    <t>Представлен ежемесячный отчет (за август 2024 года) о достижении результата</t>
  </si>
  <si>
    <t>Представлен ежемесячный отчет (за сентябрь 2024 года) о достижении результата</t>
  </si>
  <si>
    <t>Представлен ежемесячный отчет (за октябрь 2024 года) о достижении результата</t>
  </si>
  <si>
    <t>Представлен ежемесячный отчет (за ноябрь 2024 года) о достижении результата</t>
  </si>
  <si>
    <t>Отчет.                                                         Подготовлен статус-отчет                                                             о размещенных стационарных камерах фотовидеофиксации нарушений Правил дорожного движения на автомобильных дорогах федерального, регионального или межмуниципального, местного значения</t>
  </si>
  <si>
    <t>Отчет.                                                                   Подготовлен статус-отчет                                                             о размещенных стационарных камерах фотовидеофиксации нарушений Правил дорожного движения на автомобильных дорогах федерального, регионального или межмуниципального, местного значения</t>
  </si>
  <si>
    <t>Отчет.                                                                               Подготовлен статус-отчет                                                             о размещенных стационарных камерах фотовидеофиксации нарушений Правил дорожного движения на автомобильных дорогах федерального, регионального или межмуниципального, местного значения</t>
  </si>
  <si>
    <t>Отчет.                                                                                                    Подготовлен статус-отчет                                                             о размещенных стационарных камерах фотовидеофиксации нарушений Правил дорожного движения на автомобильных дорогах федерального, регионального или межмуниципального, местного значения</t>
  </si>
  <si>
    <t>значе-ние</t>
  </si>
  <si>
    <t>Подготовлен статус-отчет о размещении автоматических пунктов весогабаритного контроля транспортных средств на автомобильных дорогах регионального или межмуниципального, местного значения</t>
  </si>
  <si>
    <t>Подготовлен статус-отчет о внедрении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                                  с населением свыше 300 тысяч человек                                          (в 2024 году - 16 усл.ед.,                                     к  2030 году - 66 усл.ед. накопленным итогом ).</t>
  </si>
  <si>
    <t>Прочий тип документа.                                                                В СОУ «Эталон» внесена информация                         о заключенных государственных                             и муниципальных контрактах в рамках реализации мероприятия</t>
  </si>
  <si>
    <t>Соглашение Между Федеральным дорожным агентством (Росавтодор)                                   и Правительством Белгородской области.  Заключено Соглашение                               о предоставлении субсидии из федерального бюджета бюджету Белгородской области</t>
  </si>
  <si>
    <t>Прочий тип документа.                                                                                      Представлен отчет о кассовом исполнении в рамках реализации мероприятия «Внедрение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                                          с населением свыше 300 тысяч человек (накопленным итогом), усл. ед.»</t>
  </si>
  <si>
    <t>Прочий тип документа.                                                                    Утверждены правила распределения                                                   и предоставления бюджетам субъектов Российской Федерации межбюджетных трансфертов</t>
  </si>
  <si>
    <t>Прочий тип документа.                                                                        Утверждено распределение межбюджетных трансфертов                                            по субъектам Российской Федерации (муниципальным образованиям)</t>
  </si>
  <si>
    <t>Соглашение Между Федеральным дорожным агентством (Росавтодор)                                                      и Правительством Белгородской области.  Заключено Соглашение                                      о предоставлении иного межбюджетного трансферта, имеющего целевое назначение, из федерального бюджета бюджету Белгородской области</t>
  </si>
  <si>
    <t>Отчет.                                                                          Подготовлен и предоставлен отчет                           об использовании межбюджетных трансфертов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</si>
</sst>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0.0000"/>
    <numFmt numFmtId="165" formatCode="#,##0.0"/>
    <numFmt numFmtId="166" formatCode="dd/mm/yyyy;@"/>
    <numFmt numFmtId="167" formatCode="0.0"/>
  </numFmts>
  <fonts count="59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0"/>
      <name val="Arial Cyr"/>
      <charset val="204"/>
    </font>
    <font>
      <sz val="10"/>
      <name val="Helv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64"/>
      <name val="Calibri"/>
      <family val="2"/>
      <charset val="204"/>
    </font>
    <font>
      <sz val="10"/>
      <name val="Arial Cyr"/>
    </font>
    <font>
      <b/>
      <i/>
      <sz val="12"/>
      <color rgb="FF000000"/>
      <name val="Times New Roman"/>
      <family val="1"/>
      <charset val="204"/>
    </font>
    <font>
      <sz val="14"/>
      <color theme="1"/>
      <name val="Times New Roman"/>
      <family val="2"/>
    </font>
    <font>
      <b/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2"/>
      <color rgb="FF0000FF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FFCC"/>
      </patternFill>
    </fill>
  </fills>
  <borders count="4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93">
    <xf numFmtId="0" fontId="0" fillId="0" borderId="0"/>
    <xf numFmtId="0" fontId="23" fillId="0" borderId="0"/>
    <xf numFmtId="0" fontId="24" fillId="0" borderId="0"/>
    <xf numFmtId="0" fontId="25" fillId="0" borderId="0"/>
    <xf numFmtId="0" fontId="26" fillId="0" borderId="0"/>
    <xf numFmtId="0" fontId="7" fillId="0" borderId="0"/>
    <xf numFmtId="0" fontId="27" fillId="0" borderId="0"/>
    <xf numFmtId="0" fontId="24" fillId="0" borderId="0"/>
    <xf numFmtId="0" fontId="27" fillId="0" borderId="0"/>
    <xf numFmtId="0" fontId="27" fillId="0" borderId="0"/>
    <xf numFmtId="0" fontId="7" fillId="0" borderId="0"/>
    <xf numFmtId="0" fontId="7" fillId="0" borderId="0"/>
    <xf numFmtId="0" fontId="28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27" fillId="0" borderId="0"/>
    <xf numFmtId="0" fontId="27" fillId="0" borderId="0"/>
    <xf numFmtId="43" fontId="7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43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6" fillId="0" borderId="0"/>
    <xf numFmtId="0" fontId="5" fillId="0" borderId="0"/>
    <xf numFmtId="0" fontId="26" fillId="0" borderId="0"/>
    <xf numFmtId="0" fontId="5" fillId="0" borderId="0"/>
    <xf numFmtId="0" fontId="26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3" fillId="0" borderId="0" applyNumberFormat="0" applyFill="0" applyBorder="0" applyProtection="0"/>
    <xf numFmtId="0" fontId="34" fillId="0" borderId="0"/>
    <xf numFmtId="0" fontId="34" fillId="0" borderId="0"/>
    <xf numFmtId="0" fontId="32" fillId="0" borderId="0"/>
    <xf numFmtId="0" fontId="35" fillId="0" borderId="0"/>
    <xf numFmtId="0" fontId="35" fillId="0" borderId="0"/>
    <xf numFmtId="0" fontId="36" fillId="0" borderId="0"/>
    <xf numFmtId="0" fontId="32" fillId="0" borderId="0"/>
    <xf numFmtId="0" fontId="32" fillId="0" borderId="0"/>
    <xf numFmtId="0" fontId="32" fillId="0" borderId="0"/>
    <xf numFmtId="0" fontId="31" fillId="0" borderId="0"/>
    <xf numFmtId="0" fontId="32" fillId="0" borderId="0"/>
    <xf numFmtId="0" fontId="32" fillId="0" borderId="0"/>
    <xf numFmtId="0" fontId="36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43" fontId="32" fillId="0" borderId="0" applyFont="0" applyFill="0" applyBorder="0" applyProtection="0"/>
    <xf numFmtId="0" fontId="36" fillId="0" borderId="0" applyFont="0" applyFill="0" applyBorder="0" applyProtection="0"/>
    <xf numFmtId="43" fontId="36" fillId="0" borderId="0" applyFont="0" applyFill="0" applyBorder="0" applyProtection="0"/>
    <xf numFmtId="0" fontId="2" fillId="0" borderId="0"/>
    <xf numFmtId="0" fontId="2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53" fillId="0" borderId="0" applyBorder="0" applyProtection="0"/>
    <xf numFmtId="0" fontId="40" fillId="0" borderId="0"/>
  </cellStyleXfs>
  <cellXfs count="289">
    <xf numFmtId="0" fontId="8" fillId="0" borderId="0" xfId="0" applyNumberFormat="1" applyFont="1"/>
    <xf numFmtId="0" fontId="9" fillId="0" borderId="0" xfId="0" applyNumberFormat="1" applyFont="1"/>
    <xf numFmtId="0" fontId="11" fillId="0" borderId="0" xfId="0" applyNumberFormat="1" applyFont="1" applyAlignment="1">
      <alignment vertical="center"/>
    </xf>
    <xf numFmtId="0" fontId="12" fillId="0" borderId="0" xfId="0" applyNumberFormat="1" applyFont="1" applyAlignment="1">
      <alignment horizontal="center" vertical="center" wrapText="1"/>
    </xf>
    <xf numFmtId="0" fontId="19" fillId="0" borderId="0" xfId="0" applyNumberFormat="1" applyFont="1"/>
    <xf numFmtId="0" fontId="19" fillId="0" borderId="0" xfId="0" applyNumberFormat="1" applyFont="1" applyAlignment="1">
      <alignment wrapText="1"/>
    </xf>
    <xf numFmtId="0" fontId="10" fillId="0" borderId="0" xfId="0" applyNumberFormat="1" applyFont="1"/>
    <xf numFmtId="0" fontId="16" fillId="0" borderId="0" xfId="0" applyNumberFormat="1" applyFont="1" applyAlignment="1">
      <alignment horizontal="center" vertical="center" wrapText="1"/>
    </xf>
    <xf numFmtId="0" fontId="16" fillId="0" borderId="0" xfId="0" applyNumberFormat="1" applyFont="1" applyAlignment="1">
      <alignment horizontal="center" vertical="center"/>
    </xf>
    <xf numFmtId="0" fontId="9" fillId="0" borderId="0" xfId="0" applyNumberFormat="1" applyFont="1" applyAlignment="1">
      <alignment horizontal="center" vertical="center"/>
    </xf>
    <xf numFmtId="0" fontId="20" fillId="0" borderId="0" xfId="0" applyNumberFormat="1" applyFont="1"/>
    <xf numFmtId="0" fontId="9" fillId="0" borderId="0" xfId="0" applyNumberFormat="1" applyFont="1" applyAlignment="1">
      <alignment horizontal="right" vertical="center"/>
    </xf>
    <xf numFmtId="165" fontId="9" fillId="0" borderId="1" xfId="0" applyNumberFormat="1" applyFont="1" applyBorder="1" applyAlignment="1">
      <alignment horizontal="center" vertical="center" wrapText="1"/>
    </xf>
    <xf numFmtId="0" fontId="9" fillId="0" borderId="0" xfId="0" applyNumberFormat="1" applyFont="1" applyAlignment="1">
      <alignment horizontal="center" vertical="center" wrapText="1"/>
    </xf>
    <xf numFmtId="0" fontId="9" fillId="0" borderId="0" xfId="0" applyNumberFormat="1" applyFont="1"/>
    <xf numFmtId="165" fontId="19" fillId="0" borderId="0" xfId="0" applyNumberFormat="1" applyFont="1"/>
    <xf numFmtId="0" fontId="9" fillId="0" borderId="6" xfId="0" applyNumberFormat="1" applyFont="1" applyBorder="1" applyAlignment="1">
      <alignment vertical="center" wrapText="1"/>
    </xf>
    <xf numFmtId="165" fontId="9" fillId="0" borderId="6" xfId="0" applyNumberFormat="1" applyFont="1" applyBorder="1" applyAlignment="1">
      <alignment horizontal="center" vertical="center" wrapText="1"/>
    </xf>
    <xf numFmtId="0" fontId="22" fillId="0" borderId="0" xfId="0" applyNumberFormat="1" applyFont="1" applyAlignment="1">
      <alignment horizontal="center" vertical="center" wrapText="1"/>
    </xf>
    <xf numFmtId="0" fontId="22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center" vertical="center"/>
    </xf>
    <xf numFmtId="165" fontId="9" fillId="0" borderId="11" xfId="0" applyNumberFormat="1" applyFon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165" fontId="9" fillId="0" borderId="5" xfId="0" applyNumberFormat="1" applyFont="1" applyBorder="1" applyAlignment="1">
      <alignment horizontal="center" vertical="center" wrapText="1"/>
    </xf>
    <xf numFmtId="0" fontId="12" fillId="0" borderId="0" xfId="0" applyNumberFormat="1" applyFont="1" applyAlignment="1">
      <alignment horizontal="center" vertical="center"/>
    </xf>
    <xf numFmtId="165" fontId="15" fillId="0" borderId="6" xfId="0" applyNumberFormat="1" applyFont="1" applyFill="1" applyBorder="1" applyAlignment="1">
      <alignment horizontal="center" vertical="center"/>
    </xf>
    <xf numFmtId="165" fontId="19" fillId="0" borderId="6" xfId="0" applyNumberFormat="1" applyFont="1" applyBorder="1" applyAlignment="1">
      <alignment horizontal="center" vertical="center"/>
    </xf>
    <xf numFmtId="165" fontId="12" fillId="0" borderId="6" xfId="0" applyNumberFormat="1" applyFont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9" fillId="0" borderId="7" xfId="0" applyNumberFormat="1" applyFont="1" applyBorder="1" applyAlignment="1">
      <alignment vertical="center" wrapText="1"/>
    </xf>
    <xf numFmtId="4" fontId="19" fillId="0" borderId="0" xfId="0" applyNumberFormat="1" applyFont="1"/>
    <xf numFmtId="0" fontId="19" fillId="0" borderId="6" xfId="0" applyNumberFormat="1" applyFont="1" applyBorder="1" applyAlignment="1"/>
    <xf numFmtId="165" fontId="19" fillId="0" borderId="6" xfId="0" applyNumberFormat="1" applyFont="1" applyBorder="1" applyAlignment="1">
      <alignment vertical="center"/>
    </xf>
    <xf numFmtId="0" fontId="17" fillId="0" borderId="6" xfId="0" applyNumberFormat="1" applyFont="1" applyBorder="1" applyAlignment="1">
      <alignment vertical="center" wrapText="1"/>
    </xf>
    <xf numFmtId="0" fontId="9" fillId="0" borderId="7" xfId="0" applyNumberFormat="1" applyFont="1" applyBorder="1" applyAlignment="1">
      <alignment horizontal="left" vertical="center" wrapText="1"/>
    </xf>
    <xf numFmtId="0" fontId="12" fillId="0" borderId="6" xfId="0" applyNumberFormat="1" applyFont="1" applyBorder="1" applyAlignment="1">
      <alignment horizontal="left" vertical="center" wrapText="1"/>
    </xf>
    <xf numFmtId="0" fontId="19" fillId="0" borderId="6" xfId="0" applyNumberFormat="1" applyFont="1" applyBorder="1" applyAlignment="1">
      <alignment horizontal="center"/>
    </xf>
    <xf numFmtId="165" fontId="9" fillId="0" borderId="8" xfId="0" applyNumberFormat="1" applyFont="1" applyBorder="1" applyAlignment="1">
      <alignment horizontal="center" vertical="center" wrapText="1"/>
    </xf>
    <xf numFmtId="0" fontId="9" fillId="0" borderId="8" xfId="0" applyNumberFormat="1" applyFont="1" applyBorder="1" applyAlignment="1">
      <alignment horizontal="center" vertical="center" wrapText="1"/>
    </xf>
    <xf numFmtId="0" fontId="9" fillId="0" borderId="4" xfId="0" applyNumberFormat="1" applyFont="1" applyBorder="1" applyAlignment="1">
      <alignment horizontal="center" vertical="center" wrapText="1"/>
    </xf>
    <xf numFmtId="0" fontId="9" fillId="0" borderId="20" xfId="0" applyNumberFormat="1" applyFont="1" applyBorder="1" applyAlignment="1">
      <alignment horizontal="center" vertical="center" wrapText="1"/>
    </xf>
    <xf numFmtId="0" fontId="10" fillId="0" borderId="0" xfId="0" applyNumberFormat="1" applyFont="1" applyAlignment="1">
      <alignment horizontal="left" vertical="center"/>
    </xf>
    <xf numFmtId="0" fontId="19" fillId="0" borderId="0" xfId="0" applyNumberFormat="1" applyFont="1" applyAlignment="1">
      <alignment vertical="top" wrapText="1"/>
    </xf>
    <xf numFmtId="0" fontId="21" fillId="0" borderId="0" xfId="0" applyNumberFormat="1" applyFont="1" applyAlignment="1">
      <alignment horizontal="center" vertical="center" wrapText="1"/>
    </xf>
    <xf numFmtId="0" fontId="12" fillId="0" borderId="0" xfId="0" applyNumberFormat="1" applyFont="1" applyBorder="1" applyAlignment="1">
      <alignment horizontal="center" vertical="center" wrapText="1"/>
    </xf>
    <xf numFmtId="0" fontId="9" fillId="2" borderId="6" xfId="0" applyNumberFormat="1" applyFont="1" applyFill="1" applyBorder="1" applyAlignment="1">
      <alignment horizontal="center" vertical="center" wrapText="1"/>
    </xf>
    <xf numFmtId="0" fontId="13" fillId="2" borderId="6" xfId="0" applyNumberFormat="1" applyFont="1" applyFill="1" applyBorder="1" applyAlignment="1">
      <alignment horizontal="center" vertical="center" wrapText="1"/>
    </xf>
    <xf numFmtId="0" fontId="11" fillId="4" borderId="6" xfId="80" applyFont="1" applyFill="1" applyBorder="1" applyAlignment="1">
      <alignment horizontal="left" vertical="center" wrapText="1"/>
    </xf>
    <xf numFmtId="14" fontId="21" fillId="4" borderId="6" xfId="80" applyNumberFormat="1" applyFont="1" applyFill="1" applyBorder="1" applyAlignment="1">
      <alignment horizontal="left" vertical="center" wrapText="1"/>
    </xf>
    <xf numFmtId="0" fontId="21" fillId="2" borderId="6" xfId="0" applyNumberFormat="1" applyFont="1" applyFill="1" applyBorder="1" applyAlignment="1">
      <alignment horizontal="center" vertical="center" wrapText="1"/>
    </xf>
    <xf numFmtId="0" fontId="16" fillId="2" borderId="6" xfId="0" applyNumberFormat="1" applyFont="1" applyFill="1" applyBorder="1" applyAlignment="1">
      <alignment horizontal="center" vertical="center" wrapText="1"/>
    </xf>
    <xf numFmtId="165" fontId="9" fillId="0" borderId="6" xfId="0" applyNumberFormat="1" applyFont="1" applyFill="1" applyBorder="1" applyAlignment="1">
      <alignment horizontal="center" vertical="center" wrapText="1"/>
    </xf>
    <xf numFmtId="4" fontId="9" fillId="0" borderId="6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0" fontId="9" fillId="2" borderId="6" xfId="0" applyNumberFormat="1" applyFont="1" applyFill="1" applyBorder="1" applyAlignment="1">
      <alignment horizontal="center" vertical="center" wrapText="1"/>
    </xf>
    <xf numFmtId="0" fontId="13" fillId="0" borderId="6" xfId="0" applyNumberFormat="1" applyFont="1" applyBorder="1" applyAlignment="1">
      <alignment horizontal="center" vertical="center" wrapText="1"/>
    </xf>
    <xf numFmtId="0" fontId="9" fillId="3" borderId="6" xfId="0" applyNumberFormat="1" applyFont="1" applyFill="1" applyBorder="1" applyAlignment="1">
      <alignment horizontal="center" vertical="center" wrapText="1"/>
    </xf>
    <xf numFmtId="0" fontId="12" fillId="2" borderId="6" xfId="0" applyNumberFormat="1" applyFont="1" applyFill="1" applyBorder="1" applyAlignment="1">
      <alignment horizontal="center" vertical="center" wrapText="1"/>
    </xf>
    <xf numFmtId="0" fontId="30" fillId="2" borderId="6" xfId="0" applyNumberFormat="1" applyFont="1" applyFill="1" applyBorder="1" applyAlignment="1">
      <alignment horizontal="center" vertical="center" wrapText="1"/>
    </xf>
    <xf numFmtId="0" fontId="38" fillId="0" borderId="6" xfId="80" applyFont="1" applyBorder="1" applyAlignment="1">
      <alignment horizontal="left" vertical="center" wrapText="1"/>
    </xf>
    <xf numFmtId="166" fontId="21" fillId="0" borderId="6" xfId="80" applyNumberFormat="1" applyFont="1" applyBorder="1" applyAlignment="1">
      <alignment horizontal="left" vertical="center" wrapText="1"/>
    </xf>
    <xf numFmtId="0" fontId="12" fillId="0" borderId="6" xfId="0" applyNumberFormat="1" applyFont="1" applyBorder="1" applyAlignment="1">
      <alignment horizontal="center" vertical="center" wrapText="1"/>
    </xf>
    <xf numFmtId="0" fontId="14" fillId="0" borderId="6" xfId="0" applyNumberFormat="1" applyFont="1" applyBorder="1" applyAlignment="1">
      <alignment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9" fillId="2" borderId="6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left" vertical="center" wrapText="1"/>
    </xf>
    <xf numFmtId="165" fontId="9" fillId="0" borderId="22" xfId="0" applyNumberFormat="1" applyFont="1" applyBorder="1" applyAlignment="1">
      <alignment horizontal="center" vertical="center" wrapText="1"/>
    </xf>
    <xf numFmtId="165" fontId="21" fillId="0" borderId="6" xfId="0" applyNumberFormat="1" applyFont="1" applyBorder="1" applyAlignment="1">
      <alignment horizontal="center" vertical="center" wrapText="1"/>
    </xf>
    <xf numFmtId="0" fontId="9" fillId="0" borderId="1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9" fillId="2" borderId="6" xfId="0" applyNumberFormat="1" applyFont="1" applyFill="1" applyBorder="1" applyAlignment="1">
      <alignment horizontal="center" vertical="center" wrapText="1"/>
    </xf>
    <xf numFmtId="165" fontId="9" fillId="0" borderId="5" xfId="0" applyNumberFormat="1" applyFont="1" applyFill="1" applyBorder="1" applyAlignment="1">
      <alignment horizontal="center" vertical="center" wrapText="1"/>
    </xf>
    <xf numFmtId="165" fontId="9" fillId="0" borderId="7" xfId="0" applyNumberFormat="1" applyFont="1" applyFill="1" applyBorder="1" applyAlignment="1">
      <alignment horizontal="center" vertical="center" wrapText="1"/>
    </xf>
    <xf numFmtId="0" fontId="12" fillId="2" borderId="6" xfId="0" applyNumberFormat="1" applyFont="1" applyFill="1" applyBorder="1" applyAlignment="1">
      <alignment horizontal="center" vertical="center" wrapText="1"/>
    </xf>
    <xf numFmtId="0" fontId="12" fillId="0" borderId="6" xfId="0" applyNumberFormat="1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165" fontId="15" fillId="0" borderId="10" xfId="0" applyNumberFormat="1" applyFont="1" applyFill="1" applyBorder="1" applyAlignment="1">
      <alignment horizontal="center" vertical="center"/>
    </xf>
    <xf numFmtId="165" fontId="21" fillId="0" borderId="6" xfId="0" applyNumberFormat="1" applyFont="1" applyFill="1" applyBorder="1" applyAlignment="1">
      <alignment horizontal="center" vertical="center" wrapText="1"/>
    </xf>
    <xf numFmtId="0" fontId="12" fillId="0" borderId="20" xfId="0" applyNumberFormat="1" applyFont="1" applyBorder="1" applyAlignment="1">
      <alignment horizontal="center" vertical="center" wrapText="1"/>
    </xf>
    <xf numFmtId="0" fontId="12" fillId="0" borderId="21" xfId="0" applyNumberFormat="1" applyFont="1" applyBorder="1" applyAlignment="1">
      <alignment horizontal="center" vertical="center" wrapText="1"/>
    </xf>
    <xf numFmtId="0" fontId="12" fillId="0" borderId="0" xfId="0" applyNumberFormat="1" applyFont="1" applyAlignment="1">
      <alignment vertical="center"/>
    </xf>
    <xf numFmtId="0" fontId="39" fillId="0" borderId="21" xfId="0" applyNumberFormat="1" applyFont="1" applyBorder="1"/>
    <xf numFmtId="0" fontId="13" fillId="0" borderId="20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vertical="center" wrapText="1"/>
    </xf>
    <xf numFmtId="0" fontId="19" fillId="0" borderId="21" xfId="0" applyNumberFormat="1" applyFont="1" applyBorder="1"/>
    <xf numFmtId="0" fontId="9" fillId="0" borderId="4" xfId="0" applyNumberFormat="1" applyFont="1" applyBorder="1" applyAlignment="1">
      <alignment vertical="center" wrapText="1"/>
    </xf>
    <xf numFmtId="0" fontId="19" fillId="0" borderId="35" xfId="0" applyNumberFormat="1" applyFont="1" applyBorder="1"/>
    <xf numFmtId="0" fontId="19" fillId="0" borderId="6" xfId="0" applyNumberFormat="1" applyFont="1" applyBorder="1"/>
    <xf numFmtId="0" fontId="14" fillId="0" borderId="36" xfId="0" applyNumberFormat="1" applyFont="1" applyBorder="1" applyAlignment="1">
      <alignment vertical="center" wrapText="1"/>
    </xf>
    <xf numFmtId="165" fontId="9" fillId="0" borderId="6" xfId="1" applyNumberFormat="1" applyFont="1" applyBorder="1" applyAlignment="1">
      <alignment horizontal="center" vertical="center" wrapText="1"/>
    </xf>
    <xf numFmtId="0" fontId="13" fillId="0" borderId="23" xfId="0" applyNumberFormat="1" applyFont="1" applyBorder="1" applyAlignment="1">
      <alignment horizontal="center" vertical="center" wrapText="1"/>
    </xf>
    <xf numFmtId="0" fontId="9" fillId="0" borderId="24" xfId="0" applyNumberFormat="1" applyFont="1" applyBorder="1" applyAlignment="1">
      <alignment vertical="center" wrapText="1"/>
    </xf>
    <xf numFmtId="0" fontId="9" fillId="0" borderId="24" xfId="0" applyNumberFormat="1" applyFont="1" applyBorder="1" applyAlignment="1">
      <alignment horizontal="center" vertical="center" wrapText="1"/>
    </xf>
    <xf numFmtId="0" fontId="9" fillId="0" borderId="32" xfId="0" applyNumberFormat="1" applyFont="1" applyBorder="1" applyAlignment="1">
      <alignment horizontal="center" vertical="center" wrapText="1"/>
    </xf>
    <xf numFmtId="0" fontId="13" fillId="0" borderId="5" xfId="0" applyNumberFormat="1" applyFont="1" applyBorder="1" applyAlignment="1">
      <alignment horizontal="center" vertical="center" wrapText="1"/>
    </xf>
    <xf numFmtId="0" fontId="14" fillId="0" borderId="5" xfId="0" applyNumberFormat="1" applyFont="1" applyBorder="1" applyAlignment="1">
      <alignment vertical="center" wrapText="1"/>
    </xf>
    <xf numFmtId="0" fontId="9" fillId="0" borderId="5" xfId="0" applyNumberFormat="1" applyFont="1" applyBorder="1" applyAlignment="1">
      <alignment vertical="center" wrapText="1"/>
    </xf>
    <xf numFmtId="0" fontId="9" fillId="0" borderId="5" xfId="0" applyNumberFormat="1" applyFont="1" applyBorder="1" applyAlignment="1">
      <alignment horizontal="center" vertical="center" wrapText="1"/>
    </xf>
    <xf numFmtId="0" fontId="9" fillId="0" borderId="36" xfId="0" applyNumberFormat="1" applyFont="1" applyBorder="1" applyAlignment="1">
      <alignment horizontal="center" vertical="center" wrapText="1"/>
    </xf>
    <xf numFmtId="0" fontId="9" fillId="0" borderId="7" xfId="0" applyNumberFormat="1" applyFont="1" applyBorder="1" applyAlignment="1">
      <alignment horizontal="center" vertical="center" wrapText="1"/>
    </xf>
    <xf numFmtId="165" fontId="9" fillId="0" borderId="7" xfId="0" applyNumberFormat="1" applyFont="1" applyBorder="1" applyAlignment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0" fontId="12" fillId="0" borderId="6" xfId="0" applyNumberFormat="1" applyFont="1" applyBorder="1" applyAlignment="1">
      <alignment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0" fontId="41" fillId="0" borderId="0" xfId="86" applyFont="1" applyAlignment="1">
      <alignment vertical="top"/>
    </xf>
    <xf numFmtId="0" fontId="42" fillId="0" borderId="0" xfId="86" applyFont="1" applyAlignment="1">
      <alignment vertical="top"/>
    </xf>
    <xf numFmtId="0" fontId="44" fillId="0" borderId="0" xfId="86" applyFont="1" applyAlignment="1">
      <alignment vertical="top"/>
    </xf>
    <xf numFmtId="0" fontId="45" fillId="0" borderId="0" xfId="86" applyFont="1" applyAlignment="1">
      <alignment vertical="top"/>
    </xf>
    <xf numFmtId="0" fontId="46" fillId="0" borderId="0" xfId="86" applyFont="1" applyAlignment="1">
      <alignment horizontal="center" vertical="top"/>
    </xf>
    <xf numFmtId="0" fontId="47" fillId="0" borderId="0" xfId="86" applyFont="1" applyAlignment="1">
      <alignment vertical="top"/>
    </xf>
    <xf numFmtId="0" fontId="46" fillId="0" borderId="6" xfId="86" applyFont="1" applyBorder="1" applyAlignment="1">
      <alignment horizontal="center" vertical="center" wrapText="1"/>
    </xf>
    <xf numFmtId="0" fontId="48" fillId="5" borderId="6" xfId="86" applyFont="1" applyFill="1" applyBorder="1" applyAlignment="1">
      <alignment horizontal="center" vertical="center" wrapText="1"/>
    </xf>
    <xf numFmtId="0" fontId="42" fillId="0" borderId="13" xfId="86" applyFont="1" applyBorder="1" applyAlignment="1">
      <alignment horizontal="center" vertical="top" wrapText="1"/>
    </xf>
    <xf numFmtId="0" fontId="42" fillId="0" borderId="6" xfId="86" applyFont="1" applyBorder="1" applyAlignment="1">
      <alignment horizontal="center" vertical="top" wrapText="1"/>
    </xf>
    <xf numFmtId="0" fontId="46" fillId="0" borderId="6" xfId="86" applyFont="1" applyBorder="1" applyAlignment="1">
      <alignment horizontal="center" vertical="top" wrapText="1"/>
    </xf>
    <xf numFmtId="0" fontId="42" fillId="0" borderId="13" xfId="86" applyFont="1" applyBorder="1" applyAlignment="1">
      <alignment horizontal="center" vertical="center"/>
    </xf>
    <xf numFmtId="0" fontId="42" fillId="0" borderId="6" xfId="86" applyFont="1" applyBorder="1" applyAlignment="1">
      <alignment horizontal="center" vertical="center"/>
    </xf>
    <xf numFmtId="49" fontId="42" fillId="0" borderId="6" xfId="86" applyNumberFormat="1" applyFont="1" applyBorder="1" applyAlignment="1">
      <alignment horizontal="center" vertical="top" wrapText="1"/>
    </xf>
    <xf numFmtId="0" fontId="41" fillId="0" borderId="0" xfId="86" applyFont="1"/>
    <xf numFmtId="0" fontId="42" fillId="0" borderId="0" xfId="86" applyFont="1"/>
    <xf numFmtId="0" fontId="51" fillId="0" borderId="0" xfId="86" applyFont="1"/>
    <xf numFmtId="0" fontId="51" fillId="0" borderId="0" xfId="86" applyFont="1" applyAlignment="1">
      <alignment wrapText="1"/>
    </xf>
    <xf numFmtId="0" fontId="45" fillId="0" borderId="0" xfId="86" applyFont="1" applyAlignment="1">
      <alignment horizontal="center" vertical="center"/>
    </xf>
    <xf numFmtId="0" fontId="46" fillId="0" borderId="9" xfId="86" applyFont="1" applyBorder="1" applyAlignment="1">
      <alignment horizontal="center" vertical="center"/>
    </xf>
    <xf numFmtId="0" fontId="42" fillId="0" borderId="0" xfId="86" applyFont="1" applyAlignment="1">
      <alignment horizontal="center" vertical="center"/>
    </xf>
    <xf numFmtId="0" fontId="46" fillId="0" borderId="6" xfId="86" applyFont="1" applyBorder="1" applyAlignment="1">
      <alignment horizontal="center" vertical="center" wrapText="1"/>
    </xf>
    <xf numFmtId="0" fontId="42" fillId="0" borderId="6" xfId="86" applyFont="1" applyBorder="1" applyAlignment="1">
      <alignment horizontal="center" vertical="center" wrapText="1"/>
    </xf>
    <xf numFmtId="0" fontId="52" fillId="0" borderId="6" xfId="86" applyFont="1" applyBorder="1" applyAlignment="1">
      <alignment vertical="center" wrapText="1"/>
    </xf>
    <xf numFmtId="0" fontId="52" fillId="5" borderId="6" xfId="86" applyFont="1" applyFill="1" applyBorder="1" applyAlignment="1">
      <alignment horizontal="center" vertical="center" wrapText="1"/>
    </xf>
    <xf numFmtId="164" fontId="42" fillId="0" borderId="6" xfId="86" applyNumberFormat="1" applyFont="1" applyBorder="1" applyAlignment="1">
      <alignment horizontal="center" vertical="center" wrapText="1"/>
    </xf>
    <xf numFmtId="164" fontId="52" fillId="0" borderId="6" xfId="86" applyNumberFormat="1" applyFont="1" applyBorder="1" applyAlignment="1">
      <alignment horizontal="center" vertical="center" wrapText="1"/>
    </xf>
    <xf numFmtId="0" fontId="44" fillId="0" borderId="0" xfId="86" applyFont="1" applyAlignment="1">
      <alignment horizontal="center" vertical="center" wrapText="1"/>
    </xf>
    <xf numFmtId="0" fontId="44" fillId="0" borderId="0" xfId="86" applyFont="1" applyAlignment="1">
      <alignment horizontal="center" vertical="center"/>
    </xf>
    <xf numFmtId="0" fontId="46" fillId="0" borderId="0" xfId="86" applyFont="1" applyAlignment="1">
      <alignment horizontal="center" vertical="center"/>
    </xf>
    <xf numFmtId="0" fontId="47" fillId="0" borderId="0" xfId="86" applyFont="1" applyAlignment="1">
      <alignment horizontal="center" vertical="center" wrapText="1"/>
    </xf>
    <xf numFmtId="0" fontId="47" fillId="0" borderId="0" xfId="86" applyFont="1" applyAlignment="1">
      <alignment horizontal="center" vertical="center"/>
    </xf>
    <xf numFmtId="0" fontId="42" fillId="0" borderId="0" xfId="86" applyFont="1" applyAlignment="1">
      <alignment horizontal="center" vertical="center" wrapText="1"/>
    </xf>
    <xf numFmtId="0" fontId="46" fillId="0" borderId="7" xfId="86" applyFont="1" applyBorder="1" applyAlignment="1">
      <alignment horizontal="center" vertical="center" wrapText="1"/>
    </xf>
    <xf numFmtId="0" fontId="49" fillId="0" borderId="6" xfId="86" applyFont="1" applyBorder="1" applyAlignment="1">
      <alignment horizontal="center" vertical="center" wrapText="1"/>
    </xf>
    <xf numFmtId="49" fontId="52" fillId="0" borderId="6" xfId="86" applyNumberFormat="1" applyFont="1" applyBorder="1" applyAlignment="1">
      <alignment horizontal="center" vertical="center"/>
    </xf>
    <xf numFmtId="0" fontId="41" fillId="0" borderId="0" xfId="87" applyFont="1" applyAlignment="1">
      <alignment horizontal="left" vertical="center"/>
    </xf>
    <xf numFmtId="0" fontId="42" fillId="0" borderId="0" xfId="87" applyFont="1" applyAlignment="1">
      <alignment horizontal="center" vertical="center"/>
    </xf>
    <xf numFmtId="0" fontId="42" fillId="0" borderId="0" xfId="87" applyFont="1"/>
    <xf numFmtId="0" fontId="51" fillId="0" borderId="0" xfId="87" applyFont="1"/>
    <xf numFmtId="0" fontId="45" fillId="0" borderId="0" xfId="87" applyFont="1" applyAlignment="1">
      <alignment horizontal="center" vertical="center" wrapText="1"/>
    </xf>
    <xf numFmtId="0" fontId="46" fillId="0" borderId="0" xfId="87" applyFont="1" applyAlignment="1">
      <alignment horizontal="center" vertical="center" wrapText="1"/>
    </xf>
    <xf numFmtId="0" fontId="42" fillId="0" borderId="0" xfId="87" applyFont="1" applyAlignment="1">
      <alignment horizontal="center" vertical="center" wrapText="1"/>
    </xf>
    <xf numFmtId="0" fontId="46" fillId="5" borderId="6" xfId="87" applyFont="1" applyFill="1" applyBorder="1" applyAlignment="1">
      <alignment horizontal="center" vertical="center" wrapText="1"/>
    </xf>
    <xf numFmtId="0" fontId="42" fillId="5" borderId="6" xfId="87" applyFont="1" applyFill="1" applyBorder="1" applyAlignment="1">
      <alignment horizontal="center" vertical="center" wrapText="1"/>
    </xf>
    <xf numFmtId="0" fontId="45" fillId="5" borderId="6" xfId="87" applyFont="1" applyFill="1" applyBorder="1" applyAlignment="1">
      <alignment horizontal="left" vertical="center" wrapText="1"/>
    </xf>
    <xf numFmtId="0" fontId="44" fillId="5" borderId="6" xfId="88" applyFont="1" applyFill="1" applyBorder="1" applyAlignment="1">
      <alignment horizontal="center" vertical="center" wrapText="1"/>
    </xf>
    <xf numFmtId="0" fontId="45" fillId="5" borderId="6" xfId="88" applyFont="1" applyFill="1" applyBorder="1" applyAlignment="1">
      <alignment horizontal="center" vertical="center" wrapText="1"/>
    </xf>
    <xf numFmtId="0" fontId="52" fillId="6" borderId="6" xfId="86" applyFont="1" applyFill="1" applyBorder="1" applyAlignment="1">
      <alignment vertical="center" wrapText="1"/>
    </xf>
    <xf numFmtId="0" fontId="50" fillId="7" borderId="6" xfId="86" applyFont="1" applyFill="1" applyBorder="1" applyAlignment="1">
      <alignment horizontal="center" vertical="center" wrapText="1"/>
    </xf>
    <xf numFmtId="0" fontId="52" fillId="6" borderId="6" xfId="86" applyFont="1" applyFill="1" applyBorder="1" applyAlignment="1">
      <alignment horizontal="center" vertical="center" wrapText="1"/>
    </xf>
    <xf numFmtId="0" fontId="52" fillId="6" borderId="6" xfId="86" applyFont="1" applyFill="1" applyBorder="1" applyAlignment="1">
      <alignment horizontal="center" vertical="center"/>
    </xf>
    <xf numFmtId="164" fontId="52" fillId="6" borderId="6" xfId="86" applyNumberFormat="1" applyFont="1" applyFill="1" applyBorder="1" applyAlignment="1">
      <alignment horizontal="center" vertical="center"/>
    </xf>
    <xf numFmtId="164" fontId="52" fillId="3" borderId="6" xfId="86" applyNumberFormat="1" applyFont="1" applyFill="1" applyBorder="1" applyAlignment="1">
      <alignment horizontal="center" vertical="center"/>
    </xf>
    <xf numFmtId="164" fontId="52" fillId="3" borderId="10" xfId="86" applyNumberFormat="1" applyFont="1" applyFill="1" applyBorder="1" applyAlignment="1">
      <alignment horizontal="center" vertical="center"/>
    </xf>
    <xf numFmtId="0" fontId="52" fillId="3" borderId="6" xfId="86" applyFont="1" applyFill="1" applyBorder="1" applyAlignment="1">
      <alignment horizontal="center" vertical="center" wrapText="1"/>
    </xf>
    <xf numFmtId="0" fontId="50" fillId="6" borderId="6" xfId="86" applyFont="1" applyFill="1" applyBorder="1" applyAlignment="1">
      <alignment horizontal="center" vertical="center" wrapText="1"/>
    </xf>
    <xf numFmtId="0" fontId="52" fillId="6" borderId="6" xfId="86" applyFont="1" applyFill="1" applyBorder="1" applyAlignment="1">
      <alignment horizontal="left" vertical="center" wrapText="1"/>
    </xf>
    <xf numFmtId="0" fontId="52" fillId="3" borderId="6" xfId="86" applyFont="1" applyFill="1" applyBorder="1" applyAlignment="1">
      <alignment horizontal="center" vertical="center"/>
    </xf>
    <xf numFmtId="0" fontId="52" fillId="3" borderId="27" xfId="86" applyFont="1" applyFill="1" applyBorder="1" applyAlignment="1">
      <alignment horizontal="center" vertical="center" wrapText="1"/>
    </xf>
    <xf numFmtId="0" fontId="50" fillId="7" borderId="13" xfId="86" applyFont="1" applyFill="1" applyBorder="1" applyAlignment="1">
      <alignment horizontal="center" vertical="center" wrapText="1"/>
    </xf>
    <xf numFmtId="0" fontId="45" fillId="6" borderId="6" xfId="87" applyFont="1" applyFill="1" applyBorder="1" applyAlignment="1">
      <alignment horizontal="left" vertical="center" wrapText="1"/>
    </xf>
    <xf numFmtId="166" fontId="45" fillId="6" borderId="6" xfId="87" applyNumberFormat="1" applyFont="1" applyFill="1" applyBorder="1" applyAlignment="1">
      <alignment horizontal="center" vertical="center" wrapText="1"/>
    </xf>
    <xf numFmtId="0" fontId="45" fillId="6" borderId="6" xfId="87" applyFont="1" applyFill="1" applyBorder="1" applyAlignment="1">
      <alignment horizontal="center" vertical="center" wrapText="1"/>
    </xf>
    <xf numFmtId="0" fontId="45" fillId="6" borderId="6" xfId="88" applyFont="1" applyFill="1" applyBorder="1" applyAlignment="1">
      <alignment horizontal="center" vertical="center" wrapText="1"/>
    </xf>
    <xf numFmtId="49" fontId="45" fillId="6" borderId="6" xfId="87" applyNumberFormat="1" applyFont="1" applyFill="1" applyBorder="1" applyAlignment="1">
      <alignment horizontal="left" vertical="center" wrapText="1"/>
    </xf>
    <xf numFmtId="0" fontId="45" fillId="6" borderId="6" xfId="89" applyFont="1" applyFill="1" applyBorder="1" applyAlignment="1">
      <alignment vertical="center" wrapText="1"/>
    </xf>
    <xf numFmtId="0" fontId="41" fillId="0" borderId="0" xfId="91" applyFont="1" applyBorder="1" applyProtection="1"/>
    <xf numFmtId="0" fontId="42" fillId="0" borderId="0" xfId="92" applyFont="1"/>
    <xf numFmtId="0" fontId="51" fillId="0" borderId="0" xfId="92" applyFont="1"/>
    <xf numFmtId="0" fontId="51" fillId="0" borderId="0" xfId="92" applyFont="1" applyAlignment="1">
      <alignment wrapText="1"/>
    </xf>
    <xf numFmtId="0" fontId="44" fillId="0" borderId="0" xfId="92" applyFont="1" applyAlignment="1">
      <alignment horizontal="center" vertical="center" wrapText="1"/>
    </xf>
    <xf numFmtId="0" fontId="45" fillId="0" borderId="0" xfId="92" applyFont="1" applyAlignment="1">
      <alignment horizontal="center" vertical="center" wrapText="1"/>
    </xf>
    <xf numFmtId="0" fontId="46" fillId="0" borderId="9" xfId="92" applyFont="1" applyBorder="1" applyAlignment="1">
      <alignment horizontal="center" vertical="center" wrapText="1"/>
    </xf>
    <xf numFmtId="0" fontId="46" fillId="0" borderId="0" xfId="92" applyFont="1" applyAlignment="1">
      <alignment horizontal="center" vertical="center" wrapText="1"/>
    </xf>
    <xf numFmtId="0" fontId="47" fillId="0" borderId="0" xfId="92" applyFont="1" applyAlignment="1">
      <alignment horizontal="center" vertical="center" wrapText="1"/>
    </xf>
    <xf numFmtId="0" fontId="42" fillId="0" borderId="0" xfId="92" applyFont="1" applyAlignment="1">
      <alignment horizontal="center" vertical="center" wrapText="1"/>
    </xf>
    <xf numFmtId="0" fontId="42" fillId="0" borderId="0" xfId="92" applyFont="1" applyAlignment="1">
      <alignment wrapText="1"/>
    </xf>
    <xf numFmtId="0" fontId="46" fillId="5" borderId="6" xfId="92" applyFont="1" applyFill="1" applyBorder="1" applyAlignment="1">
      <alignment horizontal="center" vertical="center" wrapText="1"/>
    </xf>
    <xf numFmtId="16" fontId="50" fillId="5" borderId="6" xfId="92" applyNumberFormat="1" applyFont="1" applyFill="1" applyBorder="1" applyAlignment="1">
      <alignment horizontal="center" vertical="center" wrapText="1"/>
    </xf>
    <xf numFmtId="0" fontId="50" fillId="5" borderId="6" xfId="92" applyFont="1" applyFill="1" applyBorder="1" applyAlignment="1">
      <alignment vertical="center" wrapText="1"/>
    </xf>
    <xf numFmtId="167" fontId="50" fillId="5" borderId="6" xfId="92" applyNumberFormat="1" applyFont="1" applyFill="1" applyBorder="1" applyAlignment="1">
      <alignment horizontal="center" vertical="center" wrapText="1"/>
    </xf>
    <xf numFmtId="0" fontId="50" fillId="0" borderId="6" xfId="92" applyFont="1" applyBorder="1" applyAlignment="1">
      <alignment horizontal="center" vertical="center" wrapText="1"/>
    </xf>
    <xf numFmtId="0" fontId="50" fillId="0" borderId="8" xfId="92" applyFont="1" applyBorder="1" applyAlignment="1">
      <alignment horizontal="center" vertical="center" wrapText="1"/>
    </xf>
    <xf numFmtId="4" fontId="50" fillId="5" borderId="6" xfId="92" applyNumberFormat="1" applyFont="1" applyFill="1" applyBorder="1" applyAlignment="1">
      <alignment horizontal="center" vertical="center" wrapText="1"/>
    </xf>
    <xf numFmtId="4" fontId="50" fillId="0" borderId="6" xfId="92" applyNumberFormat="1" applyFont="1" applyBorder="1" applyAlignment="1">
      <alignment horizontal="center" vertical="center" wrapText="1"/>
    </xf>
    <xf numFmtId="0" fontId="42" fillId="0" borderId="6" xfId="92" applyFont="1" applyBorder="1"/>
    <xf numFmtId="0" fontId="49" fillId="0" borderId="13" xfId="92" applyFont="1" applyBorder="1" applyAlignment="1">
      <alignment horizontal="left" vertical="center" wrapText="1"/>
    </xf>
    <xf numFmtId="4" fontId="49" fillId="5" borderId="6" xfId="92" applyNumberFormat="1" applyFont="1" applyFill="1" applyBorder="1" applyAlignment="1">
      <alignment horizontal="center" vertical="center" wrapText="1"/>
    </xf>
    <xf numFmtId="4" fontId="49" fillId="0" borderId="6" xfId="92" applyNumberFormat="1" applyFont="1" applyBorder="1" applyAlignment="1">
      <alignment horizontal="center" vertical="center" wrapText="1"/>
    </xf>
    <xf numFmtId="0" fontId="11" fillId="0" borderId="0" xfId="0" applyNumberFormat="1" applyFont="1" applyAlignment="1">
      <alignment horizontal="center" vertical="top" wrapText="1"/>
    </xf>
    <xf numFmtId="0" fontId="12" fillId="0" borderId="6" xfId="0" applyNumberFormat="1" applyFont="1" applyBorder="1" applyAlignment="1">
      <alignment horizontal="center" vertical="center" wrapText="1"/>
    </xf>
    <xf numFmtId="0" fontId="18" fillId="6" borderId="6" xfId="86" applyFont="1" applyFill="1" applyBorder="1" applyAlignment="1">
      <alignment vertical="center" wrapText="1"/>
    </xf>
    <xf numFmtId="0" fontId="15" fillId="0" borderId="6" xfId="92" applyFont="1" applyBorder="1" applyAlignment="1">
      <alignment vertical="top" wrapText="1"/>
    </xf>
    <xf numFmtId="0" fontId="15" fillId="0" borderId="10" xfId="92" applyFont="1" applyBorder="1" applyAlignment="1">
      <alignment vertical="top" wrapText="1"/>
    </xf>
    <xf numFmtId="166" fontId="45" fillId="6" borderId="6" xfId="90" applyNumberFormat="1" applyFont="1" applyFill="1" applyBorder="1" applyAlignment="1">
      <alignment horizontal="center" vertical="center" wrapText="1"/>
    </xf>
    <xf numFmtId="0" fontId="42" fillId="0" borderId="6" xfId="86" applyFont="1" applyBorder="1" applyAlignment="1">
      <alignment horizontal="center" vertical="top" wrapText="1"/>
    </xf>
    <xf numFmtId="0" fontId="30" fillId="0" borderId="6" xfId="86" applyFont="1" applyBorder="1" applyAlignment="1">
      <alignment horizontal="center" vertical="center" wrapText="1"/>
    </xf>
    <xf numFmtId="0" fontId="50" fillId="5" borderId="6" xfId="86" applyFont="1" applyFill="1" applyBorder="1" applyAlignment="1">
      <alignment vertical="top" wrapText="1"/>
    </xf>
    <xf numFmtId="0" fontId="50" fillId="0" borderId="6" xfId="86" applyFont="1" applyBorder="1" applyAlignment="1">
      <alignment horizontal="center" vertical="top" wrapText="1"/>
    </xf>
    <xf numFmtId="0" fontId="42" fillId="0" borderId="6" xfId="86" applyFont="1" applyBorder="1" applyAlignment="1">
      <alignment horizontal="center" vertical="top"/>
    </xf>
    <xf numFmtId="0" fontId="50" fillId="5" borderId="6" xfId="86" applyFont="1" applyFill="1" applyBorder="1" applyAlignment="1">
      <alignment horizontal="center" vertical="top" wrapText="1"/>
    </xf>
    <xf numFmtId="164" fontId="50" fillId="0" borderId="6" xfId="86" applyNumberFormat="1" applyFont="1" applyBorder="1" applyAlignment="1">
      <alignment horizontal="center" vertical="top" wrapText="1"/>
    </xf>
    <xf numFmtId="164" fontId="50" fillId="6" borderId="6" xfId="86" applyNumberFormat="1" applyFont="1" applyFill="1" applyBorder="1" applyAlignment="1">
      <alignment horizontal="center" vertical="top" wrapText="1"/>
    </xf>
    <xf numFmtId="0" fontId="50" fillId="0" borderId="6" xfId="86" applyFont="1" applyBorder="1" applyAlignment="1">
      <alignment vertical="top" wrapText="1"/>
    </xf>
    <xf numFmtId="164" fontId="42" fillId="6" borderId="6" xfId="86" applyNumberFormat="1" applyFont="1" applyFill="1" applyBorder="1" applyAlignment="1">
      <alignment horizontal="center" vertical="top" wrapText="1"/>
    </xf>
    <xf numFmtId="164" fontId="50" fillId="3" borderId="6" xfId="86" applyNumberFormat="1" applyFont="1" applyFill="1" applyBorder="1" applyAlignment="1">
      <alignment horizontal="center" vertical="top" wrapText="1"/>
    </xf>
    <xf numFmtId="0" fontId="30" fillId="5" borderId="6" xfId="87" applyFont="1" applyFill="1" applyBorder="1" applyAlignment="1">
      <alignment horizontal="center" vertical="center" wrapText="1"/>
    </xf>
    <xf numFmtId="0" fontId="13" fillId="0" borderId="0" xfId="87" applyFont="1" applyAlignment="1">
      <alignment horizontal="center" vertical="center" wrapText="1"/>
    </xf>
    <xf numFmtId="0" fontId="57" fillId="0" borderId="0" xfId="0" applyNumberFormat="1" applyFont="1" applyAlignment="1">
      <alignment horizontal="center"/>
    </xf>
    <xf numFmtId="0" fontId="13" fillId="0" borderId="8" xfId="0" applyNumberFormat="1" applyFont="1" applyBorder="1" applyAlignment="1">
      <alignment horizontal="center" vertical="center" wrapText="1"/>
    </xf>
    <xf numFmtId="0" fontId="13" fillId="0" borderId="7" xfId="0" applyNumberFormat="1" applyFont="1" applyBorder="1" applyAlignment="1">
      <alignment horizontal="center" vertical="center" wrapText="1"/>
    </xf>
    <xf numFmtId="0" fontId="9" fillId="0" borderId="29" xfId="0" applyNumberFormat="1" applyFont="1" applyBorder="1" applyAlignment="1">
      <alignment horizontal="left" vertical="top" wrapText="1"/>
    </xf>
    <xf numFmtId="0" fontId="9" fillId="0" borderId="30" xfId="0" applyNumberFormat="1" applyFont="1" applyBorder="1" applyAlignment="1">
      <alignment horizontal="left" vertical="top" wrapText="1"/>
    </xf>
    <xf numFmtId="0" fontId="11" fillId="0" borderId="0" xfId="0" applyNumberFormat="1" applyFont="1" applyAlignment="1">
      <alignment horizontal="center" vertical="center"/>
    </xf>
    <xf numFmtId="0" fontId="13" fillId="0" borderId="14" xfId="0" applyNumberFormat="1" applyFont="1" applyBorder="1" applyAlignment="1">
      <alignment horizontal="center" vertical="center" wrapText="1"/>
    </xf>
    <xf numFmtId="0" fontId="12" fillId="0" borderId="6" xfId="0" applyNumberFormat="1" applyFont="1" applyBorder="1" applyAlignment="1">
      <alignment horizontal="center" vertical="center" wrapText="1"/>
    </xf>
    <xf numFmtId="0" fontId="14" fillId="0" borderId="6" xfId="0" applyNumberFormat="1" applyFont="1" applyBorder="1" applyAlignment="1">
      <alignment vertical="center" wrapText="1"/>
    </xf>
    <xf numFmtId="0" fontId="30" fillId="0" borderId="6" xfId="0" applyNumberFormat="1" applyFont="1" applyFill="1" applyBorder="1" applyAlignment="1">
      <alignment horizontal="left" vertical="center" wrapText="1"/>
    </xf>
    <xf numFmtId="0" fontId="30" fillId="0" borderId="6" xfId="0" applyNumberFormat="1" applyFont="1" applyBorder="1" applyAlignment="1">
      <alignment vertical="center" wrapText="1"/>
    </xf>
    <xf numFmtId="0" fontId="37" fillId="0" borderId="6" xfId="0" applyNumberFormat="1" applyFont="1" applyBorder="1" applyAlignment="1">
      <alignment vertical="center" wrapText="1"/>
    </xf>
    <xf numFmtId="0" fontId="9" fillId="0" borderId="26" xfId="0" applyNumberFormat="1" applyFont="1" applyBorder="1" applyAlignment="1">
      <alignment horizontal="left" vertical="top" wrapText="1"/>
    </xf>
    <xf numFmtId="0" fontId="9" fillId="0" borderId="27" xfId="0" applyNumberFormat="1" applyFont="1" applyBorder="1" applyAlignment="1">
      <alignment horizontal="left" vertical="top" wrapText="1"/>
    </xf>
    <xf numFmtId="0" fontId="9" fillId="0" borderId="28" xfId="0" applyNumberFormat="1" applyFont="1" applyBorder="1" applyAlignment="1">
      <alignment horizontal="left" vertical="top" wrapText="1"/>
    </xf>
    <xf numFmtId="0" fontId="12" fillId="0" borderId="6" xfId="0" applyFont="1" applyBorder="1" applyAlignment="1">
      <alignment horizontal="center" vertical="center" wrapText="1"/>
    </xf>
    <xf numFmtId="0" fontId="12" fillId="2" borderId="6" xfId="0" applyNumberFormat="1" applyFont="1" applyFill="1" applyBorder="1" applyAlignment="1">
      <alignment horizontal="center" vertical="center" wrapText="1"/>
    </xf>
    <xf numFmtId="0" fontId="9" fillId="2" borderId="6" xfId="0" applyNumberFormat="1" applyFont="1" applyFill="1" applyBorder="1" applyAlignment="1">
      <alignment horizontal="center" vertical="center" wrapText="1"/>
    </xf>
    <xf numFmtId="0" fontId="11" fillId="4" borderId="10" xfId="80" applyFont="1" applyFill="1" applyBorder="1" applyAlignment="1">
      <alignment horizontal="left" vertical="center" wrapText="1"/>
    </xf>
    <xf numFmtId="0" fontId="11" fillId="4" borderId="12" xfId="80" applyFont="1" applyFill="1" applyBorder="1" applyAlignment="1">
      <alignment horizontal="left" vertical="center" wrapText="1"/>
    </xf>
    <xf numFmtId="0" fontId="11" fillId="4" borderId="13" xfId="80" applyFont="1" applyFill="1" applyBorder="1" applyAlignment="1">
      <alignment horizontal="left" vertical="center" wrapText="1"/>
    </xf>
    <xf numFmtId="0" fontId="19" fillId="0" borderId="0" xfId="0" applyNumberFormat="1" applyFont="1" applyAlignment="1">
      <alignment horizontal="right" vertical="center" wrapText="1"/>
    </xf>
    <xf numFmtId="0" fontId="11" fillId="0" borderId="0" xfId="0" applyNumberFormat="1" applyFont="1" applyAlignment="1">
      <alignment horizontal="center" vertical="top" wrapText="1"/>
    </xf>
    <xf numFmtId="0" fontId="58" fillId="0" borderId="0" xfId="0" applyNumberFormat="1" applyFont="1" applyAlignment="1">
      <alignment horizontal="center" vertical="center" wrapText="1"/>
    </xf>
    <xf numFmtId="0" fontId="42" fillId="0" borderId="6" xfId="86" applyFont="1" applyBorder="1" applyAlignment="1">
      <alignment horizontal="center" vertical="top" wrapText="1"/>
    </xf>
    <xf numFmtId="0" fontId="49" fillId="5" borderId="6" xfId="86" applyFont="1" applyFill="1" applyBorder="1" applyAlignment="1">
      <alignment horizontal="center" vertical="center" wrapText="1"/>
    </xf>
    <xf numFmtId="0" fontId="43" fillId="0" borderId="0" xfId="86" applyFont="1" applyBorder="1" applyAlignment="1">
      <alignment horizontal="center" vertical="top"/>
    </xf>
    <xf numFmtId="0" fontId="46" fillId="0" borderId="6" xfId="86" applyFont="1" applyBorder="1" applyAlignment="1">
      <alignment horizontal="center" vertical="top" wrapText="1"/>
    </xf>
    <xf numFmtId="0" fontId="42" fillId="0" borderId="13" xfId="86" applyFont="1" applyBorder="1" applyAlignment="1">
      <alignment horizontal="center" vertical="top" wrapText="1"/>
    </xf>
    <xf numFmtId="0" fontId="46" fillId="0" borderId="6" xfId="86" applyFont="1" applyBorder="1" applyAlignment="1">
      <alignment horizontal="center" vertical="center" wrapText="1"/>
    </xf>
    <xf numFmtId="0" fontId="43" fillId="0" borderId="0" xfId="86" applyFont="1" applyBorder="1" applyAlignment="1">
      <alignment horizontal="center" vertical="center"/>
    </xf>
    <xf numFmtId="0" fontId="46" fillId="0" borderId="6" xfId="86" applyFont="1" applyBorder="1" applyAlignment="1">
      <alignment horizontal="center" vertical="center"/>
    </xf>
    <xf numFmtId="0" fontId="54" fillId="6" borderId="10" xfId="86" applyFont="1" applyFill="1" applyBorder="1" applyAlignment="1">
      <alignment horizontal="left" vertical="center" wrapText="1"/>
    </xf>
    <xf numFmtId="0" fontId="54" fillId="6" borderId="12" xfId="86" applyFont="1" applyFill="1" applyBorder="1" applyAlignment="1">
      <alignment horizontal="left" vertical="center" wrapText="1"/>
    </xf>
    <xf numFmtId="0" fontId="54" fillId="6" borderId="13" xfId="86" applyFont="1" applyFill="1" applyBorder="1" applyAlignment="1">
      <alignment horizontal="left" vertical="center" wrapText="1"/>
    </xf>
    <xf numFmtId="0" fontId="30" fillId="0" borderId="6" xfId="86" applyFont="1" applyBorder="1" applyAlignment="1">
      <alignment horizontal="center" vertical="center" wrapText="1"/>
    </xf>
    <xf numFmtId="0" fontId="12" fillId="0" borderId="15" xfId="0" applyNumberFormat="1" applyFont="1" applyBorder="1" applyAlignment="1">
      <alignment horizontal="center" vertical="center" wrapText="1"/>
    </xf>
    <xf numFmtId="0" fontId="12" fillId="0" borderId="18" xfId="0" applyNumberFormat="1" applyFont="1" applyBorder="1" applyAlignment="1">
      <alignment horizontal="center" vertical="center" wrapText="1"/>
    </xf>
    <xf numFmtId="0" fontId="12" fillId="0" borderId="16" xfId="0" applyNumberFormat="1" applyFont="1" applyBorder="1" applyAlignment="1">
      <alignment horizontal="center" vertical="center" wrapText="1"/>
    </xf>
    <xf numFmtId="0" fontId="12" fillId="0" borderId="5" xfId="0" applyNumberFormat="1" applyFont="1" applyBorder="1" applyAlignment="1">
      <alignment horizontal="center" vertical="center" wrapText="1"/>
    </xf>
    <xf numFmtId="0" fontId="12" fillId="3" borderId="6" xfId="83" applyFont="1" applyFill="1" applyBorder="1" applyAlignment="1">
      <alignment horizontal="center" vertical="center" wrapText="1"/>
    </xf>
    <xf numFmtId="0" fontId="12" fillId="0" borderId="25" xfId="0" applyNumberFormat="1" applyFont="1" applyBorder="1" applyAlignment="1">
      <alignment horizontal="center" vertical="center" wrapText="1"/>
    </xf>
    <xf numFmtId="0" fontId="12" fillId="0" borderId="17" xfId="0" applyNumberFormat="1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vertical="center" wrapText="1"/>
    </xf>
    <xf numFmtId="0" fontId="14" fillId="0" borderId="34" xfId="0" applyNumberFormat="1" applyFont="1" applyBorder="1" applyAlignment="1">
      <alignment vertical="center" wrapText="1"/>
    </xf>
    <xf numFmtId="0" fontId="14" fillId="0" borderId="5" xfId="0" applyNumberFormat="1" applyFont="1" applyBorder="1" applyAlignment="1">
      <alignment vertical="center" wrapText="1"/>
    </xf>
    <xf numFmtId="0" fontId="13" fillId="0" borderId="38" xfId="0" applyNumberFormat="1" applyFont="1" applyBorder="1" applyAlignment="1">
      <alignment horizontal="left" vertical="center" wrapText="1"/>
    </xf>
    <xf numFmtId="0" fontId="13" fillId="0" borderId="39" xfId="0" applyNumberFormat="1" applyFont="1" applyBorder="1" applyAlignment="1">
      <alignment horizontal="left" vertical="center" wrapText="1"/>
    </xf>
    <xf numFmtId="0" fontId="13" fillId="0" borderId="40" xfId="0" applyNumberFormat="1" applyFont="1" applyBorder="1" applyAlignment="1">
      <alignment horizontal="left" vertical="center" wrapText="1"/>
    </xf>
    <xf numFmtId="0" fontId="14" fillId="0" borderId="41" xfId="0" applyNumberFormat="1" applyFont="1" applyBorder="1" applyAlignment="1">
      <alignment vertical="center" wrapText="1"/>
    </xf>
    <xf numFmtId="0" fontId="12" fillId="0" borderId="33" xfId="0" applyNumberFormat="1" applyFont="1" applyBorder="1" applyAlignment="1">
      <alignment horizontal="center" vertical="center" wrapText="1"/>
    </xf>
    <xf numFmtId="0" fontId="12" fillId="0" borderId="19" xfId="0" applyNumberFormat="1" applyFont="1" applyBorder="1" applyAlignment="1">
      <alignment horizontal="center" vertical="center" wrapText="1"/>
    </xf>
    <xf numFmtId="0" fontId="30" fillId="0" borderId="1" xfId="0" applyNumberFormat="1" applyFont="1" applyBorder="1" applyAlignment="1">
      <alignment vertical="center" wrapText="1"/>
    </xf>
    <xf numFmtId="0" fontId="30" fillId="0" borderId="3" xfId="0" applyNumberFormat="1" applyFont="1" applyBorder="1" applyAlignment="1">
      <alignment vertical="center" wrapText="1"/>
    </xf>
    <xf numFmtId="0" fontId="30" fillId="0" borderId="2" xfId="0" applyNumberFormat="1" applyFont="1" applyBorder="1" applyAlignment="1">
      <alignment vertical="center" wrapText="1"/>
    </xf>
    <xf numFmtId="0" fontId="13" fillId="0" borderId="11" xfId="0" applyNumberFormat="1" applyFont="1" applyBorder="1" applyAlignment="1">
      <alignment horizontal="left" vertical="center" wrapText="1"/>
    </xf>
    <xf numFmtId="0" fontId="13" fillId="0" borderId="3" xfId="0" applyNumberFormat="1" applyFont="1" applyBorder="1" applyAlignment="1">
      <alignment horizontal="left" vertical="center" wrapText="1"/>
    </xf>
    <xf numFmtId="0" fontId="13" fillId="0" borderId="22" xfId="0" applyNumberFormat="1" applyFont="1" applyBorder="1" applyAlignment="1">
      <alignment horizontal="left" vertical="center" wrapText="1"/>
    </xf>
    <xf numFmtId="0" fontId="13" fillId="0" borderId="31" xfId="0" applyNumberFormat="1" applyFont="1" applyBorder="1" applyAlignment="1">
      <alignment horizontal="left" vertical="center" wrapText="1"/>
    </xf>
    <xf numFmtId="0" fontId="13" fillId="0" borderId="37" xfId="0" applyNumberFormat="1" applyFont="1" applyBorder="1" applyAlignment="1">
      <alignment horizontal="left" vertical="center" wrapText="1"/>
    </xf>
    <xf numFmtId="0" fontId="46" fillId="5" borderId="6" xfId="92" applyFont="1" applyFill="1" applyBorder="1" applyAlignment="1">
      <alignment vertical="center" wrapText="1"/>
    </xf>
    <xf numFmtId="0" fontId="43" fillId="0" borderId="0" xfId="92" applyFont="1" applyBorder="1" applyAlignment="1">
      <alignment horizontal="center" vertical="center" wrapText="1"/>
    </xf>
    <xf numFmtId="0" fontId="46" fillId="5" borderId="6" xfId="92" applyFont="1" applyFill="1" applyBorder="1" applyAlignment="1">
      <alignment horizontal="center" vertical="center" wrapText="1"/>
    </xf>
    <xf numFmtId="0" fontId="46" fillId="0" borderId="6" xfId="92" applyFont="1" applyBorder="1" applyAlignment="1">
      <alignment horizontal="center" vertical="center"/>
    </xf>
    <xf numFmtId="0" fontId="45" fillId="6" borderId="8" xfId="88" applyFont="1" applyFill="1" applyBorder="1" applyAlignment="1">
      <alignment horizontal="center" vertical="center" wrapText="1"/>
    </xf>
    <xf numFmtId="0" fontId="45" fillId="6" borderId="14" xfId="88" applyFont="1" applyFill="1" applyBorder="1" applyAlignment="1">
      <alignment horizontal="center" vertical="center" wrapText="1"/>
    </xf>
    <xf numFmtId="0" fontId="45" fillId="6" borderId="7" xfId="88" applyFont="1" applyFill="1" applyBorder="1" applyAlignment="1">
      <alignment horizontal="center" vertical="center" wrapText="1"/>
    </xf>
    <xf numFmtId="0" fontId="55" fillId="5" borderId="10" xfId="87" applyFont="1" applyFill="1" applyBorder="1" applyAlignment="1">
      <alignment horizontal="left" vertical="center" wrapText="1"/>
    </xf>
    <xf numFmtId="0" fontId="55" fillId="5" borderId="12" xfId="87" applyFont="1" applyFill="1" applyBorder="1" applyAlignment="1">
      <alignment horizontal="left" vertical="center" wrapText="1"/>
    </xf>
    <xf numFmtId="0" fontId="55" fillId="5" borderId="13" xfId="87" applyFont="1" applyFill="1" applyBorder="1" applyAlignment="1">
      <alignment horizontal="left" vertical="center" wrapText="1"/>
    </xf>
    <xf numFmtId="0" fontId="46" fillId="5" borderId="6" xfId="87" applyFont="1" applyFill="1" applyBorder="1" applyAlignment="1">
      <alignment horizontal="center" vertical="center" wrapText="1"/>
    </xf>
    <xf numFmtId="0" fontId="46" fillId="0" borderId="6" xfId="87" applyFont="1" applyBorder="1" applyAlignment="1">
      <alignment horizontal="center" vertical="center" wrapText="1"/>
    </xf>
    <xf numFmtId="0" fontId="42" fillId="5" borderId="6" xfId="87" applyFont="1" applyFill="1" applyBorder="1" applyAlignment="1">
      <alignment horizontal="center" vertical="center" wrapText="1"/>
    </xf>
    <xf numFmtId="0" fontId="51" fillId="0" borderId="0" xfId="87" applyFont="1" applyBorder="1" applyAlignment="1">
      <alignment horizontal="right" vertical="center" wrapText="1"/>
    </xf>
    <xf numFmtId="0" fontId="43" fillId="0" borderId="0" xfId="87" applyFont="1" applyBorder="1" applyAlignment="1">
      <alignment horizontal="center" wrapText="1"/>
    </xf>
    <xf numFmtId="0" fontId="56" fillId="0" borderId="0" xfId="87" applyFont="1" applyBorder="1" applyAlignment="1">
      <alignment horizontal="center" vertical="center" wrapText="1"/>
    </xf>
  </cellXfs>
  <cellStyles count="93">
    <cellStyle name="Гиперссылка 2" xfId="27"/>
    <cellStyle name="Гиперссылка 2 2" xfId="48"/>
    <cellStyle name="Гиперссылка 2 3" xfId="91"/>
    <cellStyle name="Обычный" xfId="0" builtinId="0"/>
    <cellStyle name="Обычный 10" xfId="8"/>
    <cellStyle name="Обычный 10 2" xfId="49"/>
    <cellStyle name="Обычный 11" xfId="9"/>
    <cellStyle name="Обычный 11 2" xfId="50"/>
    <cellStyle name="Обычный 12" xfId="4"/>
    <cellStyle name="Обычный 12 2" xfId="51"/>
    <cellStyle name="Обычный 13" xfId="24"/>
    <cellStyle name="Обычный 13 2" xfId="52"/>
    <cellStyle name="Обычный 14" xfId="23"/>
    <cellStyle name="Обычный 14 2" xfId="53"/>
    <cellStyle name="Обычный 15" xfId="2"/>
    <cellStyle name="Обычный 15 2" xfId="54"/>
    <cellStyle name="Обычный 16" xfId="28"/>
    <cellStyle name="Обычный 16 2" xfId="42"/>
    <cellStyle name="Обычный 16 3" xfId="55"/>
    <cellStyle name="Обычный 16 4" xfId="84"/>
    <cellStyle name="Обычный 16 5" xfId="92"/>
    <cellStyle name="Обычный 17" xfId="29"/>
    <cellStyle name="Обычный 17 2" xfId="43"/>
    <cellStyle name="Обычный 17 3" xfId="56"/>
    <cellStyle name="Обычный 17 4" xfId="80"/>
    <cellStyle name="Обычный 17 5" xfId="83"/>
    <cellStyle name="Обычный 18" xfId="33"/>
    <cellStyle name="Обычный 18 2" xfId="45"/>
    <cellStyle name="Обычный 18 3" xfId="57"/>
    <cellStyle name="Обычный 19" xfId="47"/>
    <cellStyle name="Обычный 2" xfId="1"/>
    <cellStyle name="Обычный 2 2" xfId="10"/>
    <cellStyle name="Обычный 2 2 2" xfId="36"/>
    <cellStyle name="Обычный 2 2 3" xfId="59"/>
    <cellStyle name="Обычный 2 3" xfId="11"/>
    <cellStyle name="Обычный 2 3 2" xfId="37"/>
    <cellStyle name="Обычный 2 3 3" xfId="60"/>
    <cellStyle name="Обычный 2 4" xfId="7"/>
    <cellStyle name="Обычный 2 4 2" xfId="61"/>
    <cellStyle name="Обычный 2 5" xfId="30"/>
    <cellStyle name="Обычный 2 5 2" xfId="62"/>
    <cellStyle name="Обычный 2 6" xfId="31"/>
    <cellStyle name="Обычный 2 6 2" xfId="44"/>
    <cellStyle name="Обычный 2 6 3" xfId="63"/>
    <cellStyle name="Обычный 2 7" xfId="34"/>
    <cellStyle name="Обычный 2 7 2" xfId="46"/>
    <cellStyle name="Обычный 2 7 3" xfId="64"/>
    <cellStyle name="Обычный 2 7 4" xfId="81"/>
    <cellStyle name="Обычный 2 7 5" xfId="85"/>
    <cellStyle name="Обычный 2 7 6" xfId="90"/>
    <cellStyle name="Обычный 2 8" xfId="58"/>
    <cellStyle name="Обычный 2 8 2" xfId="82"/>
    <cellStyle name="Обычный 2 8 3" xfId="88"/>
    <cellStyle name="Обычный 2 9" xfId="87"/>
    <cellStyle name="Обычный 20" xfId="86"/>
    <cellStyle name="Обычный 21_Белгородская область хотелки районов" xfId="12"/>
    <cellStyle name="Обычный 3" xfId="6"/>
    <cellStyle name="Обычный 3 2" xfId="32"/>
    <cellStyle name="Обычный 3 2 2" xfId="66"/>
    <cellStyle name="Обычный 3 2 3" xfId="89"/>
    <cellStyle name="Обычный 3 3" xfId="65"/>
    <cellStyle name="Обычный 4" xfId="13"/>
    <cellStyle name="Обычный 4 2" xfId="14"/>
    <cellStyle name="Обычный 4 2 2" xfId="15"/>
    <cellStyle name="Обычный 4 2 2 2" xfId="5"/>
    <cellStyle name="Обычный 4 2 2 2 2" xfId="35"/>
    <cellStyle name="Обычный 4 2 2 2 3" xfId="70"/>
    <cellStyle name="Обычный 4 2 2 3" xfId="40"/>
    <cellStyle name="Обычный 4 2 2 4" xfId="69"/>
    <cellStyle name="Обычный 4 2 3" xfId="39"/>
    <cellStyle name="Обычный 4 2 4" xfId="68"/>
    <cellStyle name="Обычный 4 3" xfId="38"/>
    <cellStyle name="Обычный 4 4" xfId="67"/>
    <cellStyle name="Обычный 5" xfId="16"/>
    <cellStyle name="Обычный 5 2" xfId="71"/>
    <cellStyle name="Обычный 6" xfId="20"/>
    <cellStyle name="Обычный 6 2" xfId="72"/>
    <cellStyle name="Обычный 7" xfId="21"/>
    <cellStyle name="Обычный 7 2" xfId="73"/>
    <cellStyle name="Обычный 8" xfId="22"/>
    <cellStyle name="Обычный 8 2" xfId="74"/>
    <cellStyle name="Обычный 9" xfId="17"/>
    <cellStyle name="Обычный 9 2" xfId="18"/>
    <cellStyle name="Обычный 9 2 2" xfId="76"/>
    <cellStyle name="Обычный 9 3" xfId="75"/>
    <cellStyle name="Стиль 1" xfId="3"/>
    <cellStyle name="Финансовый 2" xfId="19"/>
    <cellStyle name="Финансовый 2 2" xfId="26"/>
    <cellStyle name="Финансовый 2 2 2" xfId="78"/>
    <cellStyle name="Финансовый 2 3" xfId="41"/>
    <cellStyle name="Финансовый 2 4" xfId="77"/>
    <cellStyle name="Финансовый 3" xfId="25"/>
    <cellStyle name="Финансовый 3 2" xfId="79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73;&#1097;&#1072;&#1103;%20&#1087;&#1072;&#1087;&#1082;&#1072;/&#1056;&#1072;&#1081;&#1082;&#1086;&#1074;%20&#1045;.&#1048;/4.%20&#1056;&#1045;&#1043;&#1048;&#1054;&#1053;_&#1054;&#1052;&#1056;&#1044;&#1061;_&#1056;&#1072;&#1081;&#1082;&#1086;&#1074;%2021.05.2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.1.Осн. пол. РП"/>
      <sheetName val="1.2. Показатели РП"/>
      <sheetName val="1.3. Пок. РП по мес."/>
      <sheetName val="1.4. Мероприятия РП"/>
      <sheetName val="1.5. Фин. обес. РП"/>
      <sheetName val="1.6. Бюджет РП по месяцам"/>
      <sheetName val="План реализации РП -1"/>
      <sheetName val="2.1.Осн. пол. РП"/>
      <sheetName val="2.2. Показатели РП"/>
      <sheetName val="2.3. Пок. РП по мес."/>
      <sheetName val="2.4. Мероприятия РП "/>
      <sheetName val="2.5. Фин. обес. РП"/>
      <sheetName val="2.6. Бюджет РП по месяцам"/>
      <sheetName val="План реализации РП 2"/>
      <sheetName val="3.1.Осн. пол. РП"/>
      <sheetName val="3.2. Показатели РП"/>
      <sheetName val="3.3. Пок. РП по мес."/>
      <sheetName val="3.4. Мероприятия РП"/>
      <sheetName val="3.5. Фин. обес. РП"/>
      <sheetName val="3.6. Бюджет РП по месяцам"/>
      <sheetName val="План реализации РП 3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7">
          <cell r="H27">
            <v>34133.199999999997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T48"/>
  <sheetViews>
    <sheetView view="pageBreakPreview" zoomScale="80" zoomScaleSheetLayoutView="80" workbookViewId="0">
      <selection activeCell="A2" sqref="A2:O2"/>
    </sheetView>
  </sheetViews>
  <sheetFormatPr defaultColWidth="9.140625" defaultRowHeight="15"/>
  <cols>
    <col min="1" max="1" width="7.28515625" style="4" customWidth="1"/>
    <col min="2" max="2" width="41.42578125" style="4" hidden="1" customWidth="1"/>
    <col min="3" max="3" width="79.42578125" style="4" customWidth="1"/>
    <col min="4" max="4" width="9.5703125" style="4" customWidth="1"/>
    <col min="5" max="5" width="11" style="4" customWidth="1"/>
    <col min="6" max="6" width="17.5703125" style="4" customWidth="1"/>
    <col min="7" max="7" width="8.85546875" style="4" customWidth="1"/>
    <col min="8" max="9" width="13.42578125" style="4" customWidth="1"/>
    <col min="10" max="10" width="12.5703125" style="4" customWidth="1"/>
    <col min="11" max="11" width="9.85546875" style="4" customWidth="1"/>
    <col min="12" max="12" width="11.140625" style="4" customWidth="1"/>
    <col min="13" max="13" width="10.140625" style="4" customWidth="1"/>
    <col min="14" max="14" width="10" style="4" customWidth="1"/>
    <col min="15" max="15" width="16.28515625" style="4" customWidth="1"/>
    <col min="16" max="16" width="54.7109375" style="4" customWidth="1"/>
    <col min="17" max="17" width="17.85546875" style="4" customWidth="1"/>
    <col min="18" max="18" width="27" style="4" customWidth="1"/>
    <col min="19" max="19" width="7.7109375" style="5" customWidth="1"/>
    <col min="20" max="20" width="26.7109375" style="4" customWidth="1"/>
    <col min="21" max="21" width="9.140625" style="4" bestFit="1" customWidth="1"/>
    <col min="22" max="16384" width="9.140625" style="4"/>
  </cols>
  <sheetData>
    <row r="1" spans="1:20" ht="15.75">
      <c r="A1" s="6" t="str">
        <f>HYPERLINK("#Оглавление!A1", "Назад в оглавление")</f>
        <v>Назад в оглавление</v>
      </c>
      <c r="B1" s="1"/>
      <c r="C1" s="1"/>
      <c r="D1" s="14"/>
      <c r="E1" s="14"/>
      <c r="F1" s="14"/>
      <c r="G1" s="14"/>
      <c r="H1" s="1"/>
    </row>
    <row r="2" spans="1:20" ht="26.25" customHeight="1">
      <c r="A2" s="213" t="s">
        <v>119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</row>
    <row r="3" spans="1:20" ht="15.75">
      <c r="A3" s="6"/>
      <c r="B3" s="14"/>
      <c r="C3" s="14"/>
      <c r="D3" s="14"/>
      <c r="E3" s="14"/>
      <c r="F3" s="14"/>
      <c r="G3" s="14"/>
      <c r="H3" s="14"/>
    </row>
    <row r="4" spans="1:20" s="20" customFormat="1" ht="18.75">
      <c r="A4" s="218" t="s">
        <v>97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"/>
      <c r="Q4" s="2"/>
      <c r="R4" s="2"/>
      <c r="S4" s="18"/>
      <c r="T4" s="19"/>
    </row>
    <row r="5" spans="1:20" ht="15.75">
      <c r="A5" s="14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O5" s="11"/>
    </row>
    <row r="6" spans="1:20" ht="29.25" customHeight="1">
      <c r="A6" s="220" t="s">
        <v>2</v>
      </c>
      <c r="B6" s="220" t="s">
        <v>69</v>
      </c>
      <c r="C6" s="228" t="s">
        <v>69</v>
      </c>
      <c r="D6" s="220" t="s">
        <v>59</v>
      </c>
      <c r="E6" s="220"/>
      <c r="F6" s="220"/>
      <c r="G6" s="220"/>
      <c r="H6" s="220" t="s">
        <v>70</v>
      </c>
      <c r="I6" s="220"/>
      <c r="J6" s="220"/>
      <c r="K6" s="220"/>
      <c r="L6" s="220"/>
      <c r="M6" s="220"/>
      <c r="N6" s="220"/>
      <c r="O6" s="220"/>
    </row>
    <row r="7" spans="1:20" ht="30" customHeight="1">
      <c r="A7" s="220"/>
      <c r="B7" s="220"/>
      <c r="C7" s="228"/>
      <c r="D7" s="220" t="s">
        <v>60</v>
      </c>
      <c r="E7" s="220"/>
      <c r="F7" s="220"/>
      <c r="G7" s="220"/>
      <c r="H7" s="61" t="s">
        <v>98</v>
      </c>
      <c r="I7" s="61" t="s">
        <v>99</v>
      </c>
      <c r="J7" s="61" t="s">
        <v>100</v>
      </c>
      <c r="K7" s="61" t="s">
        <v>101</v>
      </c>
      <c r="L7" s="61" t="s">
        <v>102</v>
      </c>
      <c r="M7" s="61" t="s">
        <v>103</v>
      </c>
      <c r="N7" s="61" t="s">
        <v>104</v>
      </c>
      <c r="O7" s="61" t="s">
        <v>34</v>
      </c>
    </row>
    <row r="8" spans="1:20" ht="19.5" customHeight="1">
      <c r="A8" s="195">
        <v>1</v>
      </c>
      <c r="B8" s="195">
        <v>2</v>
      </c>
      <c r="C8" s="195">
        <v>2</v>
      </c>
      <c r="D8" s="195">
        <v>3</v>
      </c>
      <c r="E8" s="195">
        <v>4</v>
      </c>
      <c r="F8" s="195">
        <v>5</v>
      </c>
      <c r="G8" s="195">
        <v>6</v>
      </c>
      <c r="H8" s="195">
        <v>7</v>
      </c>
      <c r="I8" s="195">
        <v>8</v>
      </c>
      <c r="J8" s="195">
        <v>9</v>
      </c>
      <c r="K8" s="195">
        <v>10</v>
      </c>
      <c r="L8" s="195">
        <v>11</v>
      </c>
      <c r="M8" s="195">
        <v>12</v>
      </c>
      <c r="N8" s="195">
        <v>13</v>
      </c>
      <c r="O8" s="195">
        <v>14</v>
      </c>
    </row>
    <row r="9" spans="1:20" ht="27.75" customHeight="1">
      <c r="A9" s="55" t="s">
        <v>1</v>
      </c>
      <c r="B9" s="222" t="s">
        <v>17</v>
      </c>
      <c r="C9" s="222"/>
      <c r="D9" s="222"/>
      <c r="E9" s="222"/>
      <c r="F9" s="222"/>
      <c r="G9" s="222"/>
      <c r="H9" s="222"/>
      <c r="I9" s="222"/>
      <c r="J9" s="222"/>
      <c r="K9" s="222"/>
      <c r="L9" s="222"/>
      <c r="M9" s="222"/>
      <c r="N9" s="222"/>
      <c r="O9" s="222"/>
    </row>
    <row r="10" spans="1:20" ht="30" customHeight="1">
      <c r="A10" s="55" t="s">
        <v>25</v>
      </c>
      <c r="B10" s="222" t="s">
        <v>112</v>
      </c>
      <c r="C10" s="222"/>
      <c r="D10" s="222"/>
      <c r="E10" s="222"/>
      <c r="F10" s="222"/>
      <c r="G10" s="222"/>
      <c r="H10" s="222"/>
      <c r="I10" s="222"/>
      <c r="J10" s="222"/>
      <c r="K10" s="222"/>
      <c r="L10" s="222"/>
      <c r="M10" s="222"/>
      <c r="N10" s="222"/>
      <c r="O10" s="222"/>
    </row>
    <row r="11" spans="1:20" ht="22.5" customHeight="1">
      <c r="A11" s="214"/>
      <c r="B11" s="221" t="s">
        <v>32</v>
      </c>
      <c r="C11" s="225" t="s">
        <v>36</v>
      </c>
      <c r="D11" s="53"/>
      <c r="E11" s="53"/>
      <c r="F11" s="53"/>
      <c r="G11" s="53"/>
      <c r="H11" s="17">
        <f>SUM(H12:H17)</f>
        <v>3415436.6</v>
      </c>
      <c r="I11" s="17">
        <f>SUM(I12:I17)</f>
        <v>4501979</v>
      </c>
      <c r="J11" s="17">
        <f>SUM(J12:J17)</f>
        <v>4931584.3000000007</v>
      </c>
      <c r="K11" s="17">
        <f t="shared" ref="K11:L11" si="0">SUM(K12:K17)</f>
        <v>1404</v>
      </c>
      <c r="L11" s="17">
        <f t="shared" si="0"/>
        <v>730</v>
      </c>
      <c r="M11" s="53"/>
      <c r="N11" s="53"/>
      <c r="O11" s="17">
        <f>SUM(H11:N11)</f>
        <v>12851133.9</v>
      </c>
      <c r="P11" s="15">
        <f>H11-H14-H15</f>
        <v>3408340.1</v>
      </c>
      <c r="Q11" s="15">
        <f>I11+I26</f>
        <v>4529579.4000000004</v>
      </c>
    </row>
    <row r="12" spans="1:20" ht="18.75" customHeight="1">
      <c r="A12" s="219"/>
      <c r="B12" s="221"/>
      <c r="C12" s="226"/>
      <c r="D12" s="63">
        <v>828</v>
      </c>
      <c r="E12" s="63" t="s">
        <v>61</v>
      </c>
      <c r="F12" s="63" t="s">
        <v>82</v>
      </c>
      <c r="G12" s="68">
        <v>200</v>
      </c>
      <c r="H12" s="17">
        <f>174477.1+1194684.6</f>
        <v>1369161.7000000002</v>
      </c>
      <c r="I12" s="51">
        <v>200000</v>
      </c>
      <c r="J12" s="17"/>
      <c r="K12" s="22"/>
      <c r="L12" s="21"/>
      <c r="M12" s="36"/>
      <c r="N12" s="36"/>
      <c r="O12" s="66">
        <f t="shared" ref="O12:O18" si="1">SUM(H12:N12)</f>
        <v>1569161.7000000002</v>
      </c>
    </row>
    <row r="13" spans="1:20" ht="21" customHeight="1">
      <c r="A13" s="219"/>
      <c r="B13" s="221"/>
      <c r="C13" s="226"/>
      <c r="D13" s="63">
        <v>828</v>
      </c>
      <c r="E13" s="63" t="s">
        <v>61</v>
      </c>
      <c r="F13" s="63" t="s">
        <v>82</v>
      </c>
      <c r="G13" s="68">
        <v>500</v>
      </c>
      <c r="H13" s="17">
        <v>1449923</v>
      </c>
      <c r="I13" s="76">
        <v>466307.8</v>
      </c>
      <c r="J13" s="17"/>
      <c r="K13" s="22"/>
      <c r="L13" s="21"/>
      <c r="M13" s="36"/>
      <c r="N13" s="36"/>
      <c r="O13" s="66">
        <f t="shared" si="1"/>
        <v>1916230.8</v>
      </c>
    </row>
    <row r="14" spans="1:20" ht="21" customHeight="1">
      <c r="A14" s="219"/>
      <c r="B14" s="221"/>
      <c r="C14" s="226"/>
      <c r="D14" s="69">
        <v>828</v>
      </c>
      <c r="E14" s="69" t="s">
        <v>61</v>
      </c>
      <c r="F14" s="69" t="s">
        <v>83</v>
      </c>
      <c r="G14" s="68">
        <v>200</v>
      </c>
      <c r="H14" s="17">
        <v>7093.3</v>
      </c>
      <c r="I14" s="51">
        <v>2823</v>
      </c>
      <c r="J14" s="17">
        <v>2023</v>
      </c>
      <c r="K14" s="22">
        <v>1404</v>
      </c>
      <c r="L14" s="21">
        <v>730</v>
      </c>
      <c r="M14" s="36"/>
      <c r="N14" s="36"/>
      <c r="O14" s="66">
        <f t="shared" si="1"/>
        <v>14073.3</v>
      </c>
    </row>
    <row r="15" spans="1:20" ht="21" customHeight="1">
      <c r="A15" s="219"/>
      <c r="B15" s="221"/>
      <c r="C15" s="226"/>
      <c r="D15" s="69">
        <v>828</v>
      </c>
      <c r="E15" s="69" t="s">
        <v>61</v>
      </c>
      <c r="F15" s="69" t="s">
        <v>62</v>
      </c>
      <c r="G15" s="68">
        <v>200</v>
      </c>
      <c r="H15" s="17">
        <v>3.2</v>
      </c>
      <c r="I15" s="51">
        <f>2677614.7+111567.3</f>
        <v>2789182</v>
      </c>
      <c r="J15" s="17">
        <f>3154919.2+1774642.1</f>
        <v>4929561.3000000007</v>
      </c>
      <c r="K15" s="22"/>
      <c r="L15" s="21"/>
      <c r="M15" s="36"/>
      <c r="N15" s="36"/>
      <c r="O15" s="66">
        <f t="shared" si="1"/>
        <v>7718746.5000000009</v>
      </c>
    </row>
    <row r="16" spans="1:20" ht="18.75" customHeight="1">
      <c r="A16" s="219"/>
      <c r="B16" s="221"/>
      <c r="C16" s="226"/>
      <c r="D16" s="63">
        <v>828</v>
      </c>
      <c r="E16" s="63" t="s">
        <v>61</v>
      </c>
      <c r="F16" s="63" t="s">
        <v>84</v>
      </c>
      <c r="G16" s="63">
        <v>200</v>
      </c>
      <c r="H16" s="71">
        <v>304572.09999999998</v>
      </c>
      <c r="I16" s="72">
        <v>611260</v>
      </c>
      <c r="J16" s="23"/>
      <c r="K16" s="12"/>
      <c r="L16" s="21"/>
      <c r="M16" s="36"/>
      <c r="N16" s="36"/>
      <c r="O16" s="66">
        <f t="shared" si="1"/>
        <v>915832.1</v>
      </c>
    </row>
    <row r="17" spans="1:17" ht="23.25" customHeight="1">
      <c r="A17" s="215"/>
      <c r="B17" s="221"/>
      <c r="C17" s="227"/>
      <c r="D17" s="63">
        <v>828</v>
      </c>
      <c r="E17" s="63" t="s">
        <v>61</v>
      </c>
      <c r="F17" s="63" t="s">
        <v>84</v>
      </c>
      <c r="G17" s="63">
        <v>500</v>
      </c>
      <c r="H17" s="12">
        <v>284683.3</v>
      </c>
      <c r="I17" s="28">
        <v>432406.2</v>
      </c>
      <c r="J17" s="12"/>
      <c r="K17" s="12"/>
      <c r="L17" s="21"/>
      <c r="M17" s="36"/>
      <c r="N17" s="36"/>
      <c r="O17" s="66">
        <f t="shared" si="1"/>
        <v>717089.5</v>
      </c>
    </row>
    <row r="18" spans="1:17" ht="26.25" customHeight="1">
      <c r="A18" s="55"/>
      <c r="B18" s="221"/>
      <c r="C18" s="65" t="s">
        <v>71</v>
      </c>
      <c r="D18" s="53">
        <v>828</v>
      </c>
      <c r="E18" s="53" t="s">
        <v>61</v>
      </c>
      <c r="F18" s="53" t="s">
        <v>62</v>
      </c>
      <c r="G18" s="53">
        <v>200</v>
      </c>
      <c r="H18" s="17">
        <v>3.1999999999534339</v>
      </c>
      <c r="I18" s="17">
        <v>2677614.7000000002</v>
      </c>
      <c r="J18" s="17">
        <v>3154919.2</v>
      </c>
      <c r="K18" s="53"/>
      <c r="L18" s="53"/>
      <c r="M18" s="53"/>
      <c r="N18" s="53"/>
      <c r="O18" s="17">
        <f t="shared" si="1"/>
        <v>5832537.1000000006</v>
      </c>
    </row>
    <row r="19" spans="1:17" ht="17.25" hidden="1" customHeight="1">
      <c r="A19" s="55"/>
      <c r="B19" s="221"/>
      <c r="C19" s="65"/>
      <c r="D19" s="63">
        <v>828</v>
      </c>
      <c r="E19" s="63" t="s">
        <v>61</v>
      </c>
      <c r="F19" s="63" t="s">
        <v>62</v>
      </c>
      <c r="G19" s="63">
        <v>200</v>
      </c>
      <c r="H19" s="12"/>
      <c r="I19" s="28"/>
      <c r="J19" s="12"/>
      <c r="K19" s="12"/>
      <c r="L19" s="21"/>
      <c r="M19" s="36"/>
      <c r="N19" s="36"/>
      <c r="O19" s="66">
        <f t="shared" ref="O19:O20" si="2">SUM(H19:I19)</f>
        <v>0</v>
      </c>
    </row>
    <row r="20" spans="1:17" ht="19.5" hidden="1" customHeight="1">
      <c r="A20" s="55"/>
      <c r="B20" s="221"/>
      <c r="C20" s="65"/>
      <c r="D20" s="63">
        <v>828</v>
      </c>
      <c r="E20" s="63" t="s">
        <v>61</v>
      </c>
      <c r="F20" s="63" t="s">
        <v>62</v>
      </c>
      <c r="G20" s="63">
        <v>500</v>
      </c>
      <c r="H20" s="12"/>
      <c r="I20" s="28"/>
      <c r="J20" s="12"/>
      <c r="K20" s="12"/>
      <c r="L20" s="21"/>
      <c r="M20" s="36"/>
      <c r="N20" s="36"/>
      <c r="O20" s="66">
        <f t="shared" si="2"/>
        <v>0</v>
      </c>
    </row>
    <row r="21" spans="1:17" ht="36" customHeight="1">
      <c r="A21" s="55"/>
      <c r="B21" s="221"/>
      <c r="C21" s="65" t="s">
        <v>72</v>
      </c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26"/>
    </row>
    <row r="22" spans="1:17" ht="21.75" customHeight="1">
      <c r="A22" s="214"/>
      <c r="B22" s="221"/>
      <c r="C22" s="216" t="s">
        <v>75</v>
      </c>
      <c r="D22" s="63">
        <v>828</v>
      </c>
      <c r="E22" s="63" t="s">
        <v>61</v>
      </c>
      <c r="F22" s="63" t="s">
        <v>82</v>
      </c>
      <c r="G22" s="63">
        <v>500</v>
      </c>
      <c r="H22" s="52">
        <f>H13</f>
        <v>1449923</v>
      </c>
      <c r="I22" s="52">
        <f>I13</f>
        <v>466307.8</v>
      </c>
      <c r="J22" s="25"/>
      <c r="K22" s="12"/>
      <c r="L22" s="21"/>
      <c r="M22" s="36"/>
      <c r="N22" s="36"/>
      <c r="O22" s="66">
        <f t="shared" ref="O22:O23" si="3">SUM(H22:N22)</f>
        <v>1916230.8</v>
      </c>
      <c r="P22" s="30">
        <f>H22+H23</f>
        <v>1734606.3</v>
      </c>
      <c r="Q22" s="15">
        <f>I23</f>
        <v>432406.2</v>
      </c>
    </row>
    <row r="23" spans="1:17" ht="21" customHeight="1">
      <c r="A23" s="215"/>
      <c r="B23" s="62"/>
      <c r="C23" s="217"/>
      <c r="D23" s="39">
        <v>828</v>
      </c>
      <c r="E23" s="39" t="s">
        <v>61</v>
      </c>
      <c r="F23" s="39" t="s">
        <v>84</v>
      </c>
      <c r="G23" s="39">
        <v>500</v>
      </c>
      <c r="H23" s="37">
        <f>H17</f>
        <v>284683.3</v>
      </c>
      <c r="I23" s="37">
        <f>I17</f>
        <v>432406.2</v>
      </c>
      <c r="J23" s="38"/>
      <c r="K23" s="38"/>
      <c r="L23" s="38"/>
      <c r="M23" s="53"/>
      <c r="N23" s="53"/>
      <c r="O23" s="66">
        <f t="shared" si="3"/>
        <v>717089.5</v>
      </c>
    </row>
    <row r="24" spans="1:17" ht="48.75" customHeight="1">
      <c r="A24" s="55"/>
      <c r="B24" s="62"/>
      <c r="C24" s="65" t="s">
        <v>73</v>
      </c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26"/>
    </row>
    <row r="25" spans="1:17" ht="35.25" customHeight="1">
      <c r="A25" s="55"/>
      <c r="B25" s="62"/>
      <c r="C25" s="65" t="s">
        <v>74</v>
      </c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26"/>
    </row>
    <row r="26" spans="1:17" ht="21" customHeight="1">
      <c r="A26" s="55"/>
      <c r="B26" s="62"/>
      <c r="C26" s="65" t="s">
        <v>35</v>
      </c>
      <c r="D26" s="53"/>
      <c r="E26" s="53"/>
      <c r="F26" s="53"/>
      <c r="G26" s="53"/>
      <c r="H26" s="12">
        <v>19980.599999999999</v>
      </c>
      <c r="I26" s="12">
        <v>27600.400000000001</v>
      </c>
      <c r="J26" s="12"/>
      <c r="K26" s="12"/>
      <c r="L26" s="21"/>
      <c r="M26" s="36"/>
      <c r="N26" s="36"/>
      <c r="O26" s="66">
        <f t="shared" ref="O26" si="4">SUM(H26:I26)</f>
        <v>47581</v>
      </c>
    </row>
    <row r="27" spans="1:17" ht="21.75" customHeight="1">
      <c r="A27" s="55"/>
      <c r="B27" s="62"/>
      <c r="C27" s="65" t="s">
        <v>37</v>
      </c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32"/>
    </row>
    <row r="28" spans="1:17" ht="26.25" hidden="1" customHeight="1">
      <c r="A28" s="55" t="s">
        <v>18</v>
      </c>
      <c r="B28" s="223" t="s">
        <v>19</v>
      </c>
      <c r="C28" s="223"/>
      <c r="D28" s="223"/>
      <c r="E28" s="223"/>
      <c r="F28" s="223"/>
      <c r="G28" s="223"/>
      <c r="H28" s="223"/>
      <c r="I28" s="223"/>
      <c r="J28" s="223"/>
      <c r="K28" s="223"/>
      <c r="L28" s="223"/>
      <c r="M28" s="223"/>
      <c r="N28" s="223"/>
      <c r="O28" s="223"/>
    </row>
    <row r="29" spans="1:17" ht="45.75" hidden="1" customHeight="1">
      <c r="A29" s="55" t="s">
        <v>33</v>
      </c>
      <c r="B29" s="224" t="s">
        <v>58</v>
      </c>
      <c r="C29" s="224"/>
      <c r="D29" s="224"/>
      <c r="E29" s="224"/>
      <c r="F29" s="224"/>
      <c r="G29" s="224"/>
      <c r="H29" s="224"/>
      <c r="I29" s="224"/>
      <c r="J29" s="224"/>
      <c r="K29" s="224"/>
      <c r="L29" s="224"/>
      <c r="M29" s="224"/>
      <c r="N29" s="224"/>
      <c r="O29" s="224"/>
    </row>
    <row r="30" spans="1:17" ht="33.75" hidden="1" customHeight="1">
      <c r="A30" s="55"/>
      <c r="B30" s="221" t="s">
        <v>58</v>
      </c>
      <c r="C30" s="65" t="s">
        <v>36</v>
      </c>
      <c r="D30" s="16"/>
      <c r="E30" s="16"/>
      <c r="F30" s="16"/>
      <c r="G30" s="16"/>
      <c r="H30" s="31"/>
      <c r="I30" s="31"/>
      <c r="J30" s="31"/>
      <c r="K30" s="31"/>
      <c r="L30" s="31"/>
      <c r="M30" s="31"/>
      <c r="N30" s="31"/>
      <c r="O30" s="31"/>
    </row>
    <row r="31" spans="1:17" ht="27" hidden="1" customHeight="1">
      <c r="A31" s="55"/>
      <c r="B31" s="221"/>
      <c r="C31" s="65" t="s">
        <v>71</v>
      </c>
      <c r="D31" s="16"/>
      <c r="E31" s="16"/>
      <c r="F31" s="16"/>
      <c r="G31" s="16"/>
      <c r="H31" s="31"/>
      <c r="I31" s="31"/>
      <c r="J31" s="31"/>
      <c r="K31" s="31"/>
      <c r="L31" s="31"/>
      <c r="M31" s="31"/>
      <c r="N31" s="31"/>
      <c r="O31" s="31"/>
    </row>
    <row r="32" spans="1:17" ht="31.5" hidden="1">
      <c r="A32" s="55"/>
      <c r="B32" s="221"/>
      <c r="C32" s="65" t="s">
        <v>72</v>
      </c>
      <c r="D32" s="16"/>
      <c r="E32" s="16"/>
      <c r="F32" s="16"/>
      <c r="G32" s="16"/>
      <c r="H32" s="31"/>
      <c r="I32" s="31"/>
      <c r="J32" s="31"/>
      <c r="K32" s="31"/>
      <c r="L32" s="31"/>
      <c r="M32" s="31"/>
      <c r="N32" s="31"/>
      <c r="O32" s="31"/>
    </row>
    <row r="33" spans="1:16" ht="24" hidden="1" customHeight="1">
      <c r="A33" s="55"/>
      <c r="B33" s="221"/>
      <c r="C33" s="34" t="s">
        <v>75</v>
      </c>
      <c r="D33" s="16"/>
      <c r="E33" s="16"/>
      <c r="F33" s="16"/>
      <c r="G33" s="16"/>
      <c r="H33" s="31"/>
      <c r="I33" s="31"/>
      <c r="J33" s="31"/>
      <c r="K33" s="31"/>
      <c r="L33" s="31"/>
      <c r="M33" s="31"/>
      <c r="N33" s="31"/>
      <c r="O33" s="31"/>
    </row>
    <row r="34" spans="1:16" ht="47.25" hidden="1">
      <c r="A34" s="55"/>
      <c r="B34" s="221"/>
      <c r="C34" s="65" t="s">
        <v>73</v>
      </c>
      <c r="D34" s="16"/>
      <c r="E34" s="16"/>
      <c r="F34" s="16"/>
      <c r="G34" s="16"/>
      <c r="H34" s="31"/>
      <c r="I34" s="31"/>
      <c r="J34" s="31"/>
      <c r="K34" s="31"/>
      <c r="L34" s="31"/>
      <c r="M34" s="31"/>
      <c r="N34" s="31"/>
      <c r="O34" s="31"/>
    </row>
    <row r="35" spans="1:16" ht="31.5" hidden="1">
      <c r="A35" s="55"/>
      <c r="B35" s="221"/>
      <c r="C35" s="65" t="s">
        <v>74</v>
      </c>
      <c r="D35" s="16"/>
      <c r="E35" s="16"/>
      <c r="F35" s="16"/>
      <c r="G35" s="16"/>
      <c r="H35" s="31"/>
      <c r="I35" s="31"/>
      <c r="J35" s="31"/>
      <c r="K35" s="31"/>
      <c r="L35" s="31"/>
      <c r="M35" s="31"/>
      <c r="N35" s="31"/>
      <c r="O35" s="31"/>
    </row>
    <row r="36" spans="1:16" ht="15.75" hidden="1">
      <c r="A36" s="55"/>
      <c r="B36" s="221"/>
      <c r="C36" s="65" t="s">
        <v>35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32"/>
    </row>
    <row r="37" spans="1:16" ht="15.75" hidden="1">
      <c r="A37" s="55"/>
      <c r="B37" s="221"/>
      <c r="C37" s="65" t="s">
        <v>37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32"/>
    </row>
    <row r="38" spans="1:16" ht="15.75" hidden="1">
      <c r="A38" s="53" t="s">
        <v>47</v>
      </c>
      <c r="B38" s="16"/>
      <c r="C38" s="65" t="s">
        <v>76</v>
      </c>
      <c r="D38" s="33"/>
      <c r="E38" s="16"/>
      <c r="F38" s="16"/>
      <c r="G38" s="53"/>
      <c r="H38" s="17"/>
      <c r="I38" s="17"/>
      <c r="J38" s="17"/>
      <c r="K38" s="53"/>
      <c r="L38" s="53"/>
      <c r="M38" s="53"/>
      <c r="N38" s="53"/>
      <c r="O38" s="17"/>
    </row>
    <row r="39" spans="1:16" ht="23.25" customHeight="1">
      <c r="A39" s="53"/>
      <c r="B39" s="16"/>
      <c r="C39" s="35" t="s">
        <v>77</v>
      </c>
      <c r="D39" s="16"/>
      <c r="E39" s="16"/>
      <c r="F39" s="16"/>
      <c r="G39" s="53"/>
      <c r="H39" s="27">
        <f>H41+H47</f>
        <v>3435417.2</v>
      </c>
      <c r="I39" s="27">
        <f t="shared" ref="I39:L39" si="5">I41+I47</f>
        <v>4529579.4000000004</v>
      </c>
      <c r="J39" s="27">
        <f t="shared" si="5"/>
        <v>4931584.3000000007</v>
      </c>
      <c r="K39" s="27">
        <f t="shared" si="5"/>
        <v>1404</v>
      </c>
      <c r="L39" s="27">
        <f t="shared" si="5"/>
        <v>730</v>
      </c>
      <c r="M39" s="27"/>
      <c r="N39" s="27"/>
      <c r="O39" s="27">
        <f>O41+O47</f>
        <v>12898714.9</v>
      </c>
      <c r="P39" s="15">
        <f>H39-H14-H15</f>
        <v>3428320.7</v>
      </c>
    </row>
    <row r="40" spans="1:16" ht="17.25" customHeight="1">
      <c r="A40" s="53"/>
      <c r="B40" s="16"/>
      <c r="C40" s="65" t="s">
        <v>78</v>
      </c>
      <c r="D40" s="16"/>
      <c r="E40" s="16"/>
      <c r="F40" s="16"/>
      <c r="G40" s="53"/>
      <c r="H40" s="17"/>
      <c r="I40" s="17"/>
      <c r="J40" s="17"/>
      <c r="K40" s="53"/>
      <c r="L40" s="53"/>
      <c r="M40" s="53"/>
      <c r="N40" s="53"/>
      <c r="O40" s="17"/>
    </row>
    <row r="41" spans="1:16" ht="21.75" customHeight="1">
      <c r="A41" s="53"/>
      <c r="B41" s="16"/>
      <c r="C41" s="65" t="s">
        <v>79</v>
      </c>
      <c r="D41" s="16"/>
      <c r="E41" s="16"/>
      <c r="F41" s="16"/>
      <c r="G41" s="53"/>
      <c r="H41" s="17">
        <f>H11</f>
        <v>3415436.6</v>
      </c>
      <c r="I41" s="17">
        <f t="shared" ref="I41:L41" si="6">I11</f>
        <v>4501979</v>
      </c>
      <c r="J41" s="17">
        <f t="shared" si="6"/>
        <v>4931584.3000000007</v>
      </c>
      <c r="K41" s="17">
        <f t="shared" si="6"/>
        <v>1404</v>
      </c>
      <c r="L41" s="17">
        <f t="shared" si="6"/>
        <v>730</v>
      </c>
      <c r="M41" s="17"/>
      <c r="N41" s="17"/>
      <c r="O41" s="17">
        <f>O11</f>
        <v>12851133.9</v>
      </c>
    </row>
    <row r="42" spans="1:16" ht="18.75" customHeight="1">
      <c r="A42" s="53"/>
      <c r="B42" s="16"/>
      <c r="C42" s="16" t="s">
        <v>71</v>
      </c>
      <c r="D42" s="16"/>
      <c r="E42" s="16"/>
      <c r="F42" s="16"/>
      <c r="G42" s="53"/>
      <c r="H42" s="17">
        <f>H18</f>
        <v>3.1999999999534339</v>
      </c>
      <c r="I42" s="17">
        <f t="shared" ref="I42:J42" si="7">I18</f>
        <v>2677614.7000000002</v>
      </c>
      <c r="J42" s="17">
        <f t="shared" si="7"/>
        <v>3154919.2</v>
      </c>
      <c r="K42" s="17"/>
      <c r="L42" s="17"/>
      <c r="M42" s="17"/>
      <c r="N42" s="17"/>
      <c r="O42" s="17">
        <f>O18</f>
        <v>5832537.1000000006</v>
      </c>
    </row>
    <row r="43" spans="1:16" ht="37.5" customHeight="1">
      <c r="A43" s="53"/>
      <c r="B43" s="16"/>
      <c r="C43" s="16" t="s">
        <v>72</v>
      </c>
      <c r="D43" s="16"/>
      <c r="E43" s="16"/>
      <c r="F43" s="16"/>
      <c r="G43" s="53"/>
      <c r="H43" s="17"/>
      <c r="I43" s="17"/>
      <c r="J43" s="17"/>
      <c r="K43" s="53"/>
      <c r="L43" s="53"/>
      <c r="M43" s="53"/>
      <c r="N43" s="53"/>
      <c r="O43" s="17"/>
    </row>
    <row r="44" spans="1:16" ht="21.75" customHeight="1">
      <c r="A44" s="53"/>
      <c r="B44" s="16"/>
      <c r="C44" s="29" t="s">
        <v>75</v>
      </c>
      <c r="D44" s="16"/>
      <c r="E44" s="16"/>
      <c r="F44" s="16"/>
      <c r="G44" s="53"/>
      <c r="H44" s="17">
        <f>H22+H23</f>
        <v>1734606.3</v>
      </c>
      <c r="I44" s="17">
        <f>I22+I23</f>
        <v>898714</v>
      </c>
      <c r="J44" s="17">
        <f>J22+J23</f>
        <v>0</v>
      </c>
      <c r="K44" s="53"/>
      <c r="L44" s="53"/>
      <c r="M44" s="53"/>
      <c r="N44" s="53"/>
      <c r="O44" s="17">
        <f>SUM(H44:N44)</f>
        <v>2633320.2999999998</v>
      </c>
    </row>
    <row r="45" spans="1:16" ht="53.25" customHeight="1">
      <c r="A45" s="53"/>
      <c r="B45" s="16"/>
      <c r="C45" s="16" t="s">
        <v>73</v>
      </c>
      <c r="D45" s="16"/>
      <c r="E45" s="16"/>
      <c r="F45" s="16"/>
      <c r="G45" s="53"/>
      <c r="H45" s="17"/>
      <c r="I45" s="17"/>
      <c r="J45" s="17"/>
      <c r="K45" s="53"/>
      <c r="L45" s="53"/>
      <c r="M45" s="53"/>
      <c r="N45" s="53"/>
      <c r="O45" s="17"/>
    </row>
    <row r="46" spans="1:16" ht="36" customHeight="1">
      <c r="A46" s="53"/>
      <c r="B46" s="16"/>
      <c r="C46" s="65" t="s">
        <v>74</v>
      </c>
      <c r="D46" s="16"/>
      <c r="E46" s="16"/>
      <c r="F46" s="16"/>
      <c r="G46" s="53"/>
      <c r="H46" s="53"/>
      <c r="I46" s="53"/>
      <c r="J46" s="53"/>
      <c r="K46" s="53"/>
      <c r="L46" s="53"/>
      <c r="M46" s="53"/>
      <c r="N46" s="53"/>
      <c r="O46" s="17"/>
    </row>
    <row r="47" spans="1:16" ht="23.25" customHeight="1">
      <c r="A47" s="53"/>
      <c r="B47" s="16"/>
      <c r="C47" s="65" t="s">
        <v>35</v>
      </c>
      <c r="D47" s="16"/>
      <c r="E47" s="16"/>
      <c r="F47" s="16"/>
      <c r="G47" s="53"/>
      <c r="H47" s="17">
        <f>H26</f>
        <v>19980.599999999999</v>
      </c>
      <c r="I47" s="17">
        <f>I26</f>
        <v>27600.400000000001</v>
      </c>
      <c r="J47" s="17"/>
      <c r="K47" s="53"/>
      <c r="L47" s="53"/>
      <c r="M47" s="53"/>
      <c r="N47" s="53"/>
      <c r="O47" s="17">
        <f>SUM(H47:N47)</f>
        <v>47581</v>
      </c>
    </row>
    <row r="48" spans="1:16" ht="21.75" customHeight="1">
      <c r="A48" s="53"/>
      <c r="B48" s="16"/>
      <c r="C48" s="65" t="s">
        <v>37</v>
      </c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31"/>
    </row>
  </sheetData>
  <mergeCells count="18">
    <mergeCell ref="B30:B37"/>
    <mergeCell ref="B9:O9"/>
    <mergeCell ref="B28:O28"/>
    <mergeCell ref="D6:G6"/>
    <mergeCell ref="D7:G7"/>
    <mergeCell ref="H6:O6"/>
    <mergeCell ref="B10:O10"/>
    <mergeCell ref="B29:O29"/>
    <mergeCell ref="C11:C17"/>
    <mergeCell ref="B6:B7"/>
    <mergeCell ref="C6:C7"/>
    <mergeCell ref="B11:B22"/>
    <mergeCell ref="A2:O2"/>
    <mergeCell ref="A22:A23"/>
    <mergeCell ref="C22:C23"/>
    <mergeCell ref="A4:O4"/>
    <mergeCell ref="A11:A17"/>
    <mergeCell ref="A6:A7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60" firstPageNumber="7" orientation="landscape" useFirstPageNumber="1" r:id="rId1"/>
  <headerFooter>
    <oddHeader>&amp;C&amp;P</oddHeader>
  </headerFooter>
  <ignoredErrors>
    <ignoredError sqref="J1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</sheetPr>
  <dimension ref="A1:U16"/>
  <sheetViews>
    <sheetView view="pageBreakPreview" zoomScale="60" zoomScaleNormal="70" workbookViewId="0">
      <selection activeCell="S10" sqref="S10"/>
    </sheetView>
  </sheetViews>
  <sheetFormatPr defaultColWidth="9.140625" defaultRowHeight="15"/>
  <cols>
    <col min="1" max="1" width="8.5703125" style="4" customWidth="1"/>
    <col min="2" max="2" width="56" style="4" customWidth="1"/>
    <col min="3" max="3" width="14.7109375" style="4" customWidth="1"/>
    <col min="4" max="4" width="14" style="4" customWidth="1"/>
    <col min="5" max="5" width="12.5703125" style="4" customWidth="1"/>
    <col min="6" max="6" width="12" style="4" customWidth="1"/>
    <col min="7" max="7" width="19.28515625" style="4" customWidth="1"/>
    <col min="8" max="8" width="18.7109375" style="4" customWidth="1"/>
    <col min="9" max="9" width="14.85546875" style="4" customWidth="1"/>
    <col min="10" max="10" width="12.140625" style="4" customWidth="1"/>
    <col min="11" max="11" width="15.7109375" style="4" customWidth="1"/>
    <col min="12" max="12" width="30" style="4" customWidth="1"/>
    <col min="13" max="13" width="18.7109375" style="4" hidden="1" customWidth="1"/>
    <col min="14" max="14" width="9.140625" style="4" bestFit="1" customWidth="1"/>
    <col min="15" max="16384" width="9.140625" style="4"/>
  </cols>
  <sheetData>
    <row r="1" spans="1:21" ht="96" customHeight="1">
      <c r="A1" s="41"/>
      <c r="B1" s="9"/>
      <c r="C1" s="14"/>
      <c r="D1" s="14"/>
      <c r="H1" s="234"/>
      <c r="I1" s="234"/>
      <c r="J1" s="234"/>
      <c r="K1" s="235" t="s">
        <v>132</v>
      </c>
      <c r="L1" s="235"/>
      <c r="M1" s="42"/>
    </row>
    <row r="2" spans="1:21" s="43" customFormat="1" ht="35.25" customHeight="1">
      <c r="A2" s="236" t="s">
        <v>209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</row>
    <row r="3" spans="1:21" s="13" customFormat="1" ht="15.75">
      <c r="A3" s="44"/>
      <c r="B3" s="44"/>
      <c r="C3" s="44"/>
      <c r="D3" s="44"/>
      <c r="E3" s="44"/>
      <c r="F3" s="44"/>
      <c r="G3" s="44"/>
      <c r="H3" s="3"/>
      <c r="I3" s="44"/>
      <c r="J3" s="44"/>
      <c r="K3" s="44"/>
      <c r="L3" s="44"/>
      <c r="M3" s="44"/>
    </row>
    <row r="4" spans="1:21" s="13" customFormat="1" ht="47.25" customHeight="1">
      <c r="A4" s="229" t="s">
        <v>105</v>
      </c>
      <c r="B4" s="229" t="s">
        <v>80</v>
      </c>
      <c r="C4" s="220" t="s">
        <v>38</v>
      </c>
      <c r="D4" s="220"/>
      <c r="E4" s="220" t="s">
        <v>39</v>
      </c>
      <c r="F4" s="220"/>
      <c r="G4" s="220" t="s">
        <v>40</v>
      </c>
      <c r="H4" s="229" t="s">
        <v>116</v>
      </c>
      <c r="I4" s="220" t="s">
        <v>41</v>
      </c>
      <c r="J4" s="220"/>
      <c r="K4" s="229" t="s">
        <v>42</v>
      </c>
      <c r="L4" s="220" t="s">
        <v>131</v>
      </c>
      <c r="M4" s="230" t="s">
        <v>65</v>
      </c>
    </row>
    <row r="5" spans="1:21" s="13" customFormat="1" ht="55.5" customHeight="1">
      <c r="A5" s="229"/>
      <c r="B5" s="229"/>
      <c r="C5" s="57" t="s">
        <v>43</v>
      </c>
      <c r="D5" s="57" t="s">
        <v>44</v>
      </c>
      <c r="E5" s="73" t="s">
        <v>118</v>
      </c>
      <c r="F5" s="73" t="s">
        <v>117</v>
      </c>
      <c r="G5" s="220"/>
      <c r="H5" s="229"/>
      <c r="I5" s="57" t="s">
        <v>130</v>
      </c>
      <c r="J5" s="57" t="s">
        <v>11</v>
      </c>
      <c r="K5" s="229"/>
      <c r="L5" s="220"/>
      <c r="M5" s="230"/>
    </row>
    <row r="6" spans="1:21" s="13" customFormat="1" ht="29.25" customHeight="1">
      <c r="A6" s="57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>
        <v>7</v>
      </c>
      <c r="H6" s="58">
        <v>8</v>
      </c>
      <c r="I6" s="58">
        <v>9</v>
      </c>
      <c r="J6" s="58">
        <v>10</v>
      </c>
      <c r="K6" s="58">
        <v>11</v>
      </c>
      <c r="L6" s="58">
        <v>12</v>
      </c>
      <c r="M6" s="46">
        <v>13</v>
      </c>
    </row>
    <row r="7" spans="1:21" s="13" customFormat="1" ht="36" customHeight="1">
      <c r="A7" s="54" t="s">
        <v>1</v>
      </c>
      <c r="B7" s="231" t="s">
        <v>96</v>
      </c>
      <c r="C7" s="232"/>
      <c r="D7" s="232"/>
      <c r="E7" s="232"/>
      <c r="F7" s="232"/>
      <c r="G7" s="232"/>
      <c r="H7" s="232"/>
      <c r="I7" s="232"/>
      <c r="J7" s="232"/>
      <c r="K7" s="232"/>
      <c r="L7" s="233"/>
      <c r="M7" s="47"/>
    </row>
    <row r="8" spans="1:21" s="13" customFormat="1" ht="108" customHeight="1">
      <c r="A8" s="56" t="s">
        <v>25</v>
      </c>
      <c r="B8" s="47" t="s">
        <v>127</v>
      </c>
      <c r="C8" s="48">
        <v>45292</v>
      </c>
      <c r="D8" s="48">
        <v>45657</v>
      </c>
      <c r="E8" s="49" t="s">
        <v>86</v>
      </c>
      <c r="F8" s="49" t="s">
        <v>86</v>
      </c>
      <c r="G8" s="49" t="s">
        <v>0</v>
      </c>
      <c r="H8" s="49" t="s">
        <v>86</v>
      </c>
      <c r="I8" s="67" t="s">
        <v>108</v>
      </c>
      <c r="J8" s="77">
        <v>113.5</v>
      </c>
      <c r="K8" s="67">
        <f>'1.5. Фин. обес. РП'!H39</f>
        <v>3435417.2</v>
      </c>
      <c r="L8" s="49" t="s">
        <v>86</v>
      </c>
      <c r="M8" s="49" t="s">
        <v>86</v>
      </c>
      <c r="U8" s="13" t="s">
        <v>46</v>
      </c>
    </row>
    <row r="9" spans="1:21" s="13" customFormat="1" ht="56.25">
      <c r="A9" s="56" t="s">
        <v>48</v>
      </c>
      <c r="B9" s="59" t="s">
        <v>87</v>
      </c>
      <c r="C9" s="48">
        <v>45292</v>
      </c>
      <c r="D9" s="60">
        <v>45352</v>
      </c>
      <c r="E9" s="49" t="s">
        <v>86</v>
      </c>
      <c r="F9" s="49" t="s">
        <v>86</v>
      </c>
      <c r="G9" s="49" t="s">
        <v>0</v>
      </c>
      <c r="H9" s="49" t="s">
        <v>86</v>
      </c>
      <c r="I9" s="49" t="s">
        <v>86</v>
      </c>
      <c r="J9" s="49" t="s">
        <v>86</v>
      </c>
      <c r="K9" s="49" t="s">
        <v>86</v>
      </c>
      <c r="L9" s="64" t="s">
        <v>106</v>
      </c>
      <c r="M9" s="50" t="s">
        <v>31</v>
      </c>
      <c r="R9" s="13" t="s">
        <v>46</v>
      </c>
    </row>
    <row r="10" spans="1:21" s="13" customFormat="1" ht="75" customHeight="1">
      <c r="A10" s="56" t="s">
        <v>49</v>
      </c>
      <c r="B10" s="59" t="s">
        <v>88</v>
      </c>
      <c r="C10" s="48">
        <v>45292</v>
      </c>
      <c r="D10" s="60">
        <v>45474</v>
      </c>
      <c r="E10" s="49" t="s">
        <v>86</v>
      </c>
      <c r="F10" s="49" t="s">
        <v>86</v>
      </c>
      <c r="G10" s="49" t="s">
        <v>0</v>
      </c>
      <c r="H10" s="49" t="s">
        <v>86</v>
      </c>
      <c r="I10" s="49" t="s">
        <v>86</v>
      </c>
      <c r="J10" s="49" t="s">
        <v>86</v>
      </c>
      <c r="K10" s="49" t="s">
        <v>86</v>
      </c>
      <c r="L10" s="64" t="s">
        <v>89</v>
      </c>
      <c r="M10" s="50" t="s">
        <v>31</v>
      </c>
    </row>
    <row r="11" spans="1:21" s="13" customFormat="1" ht="37.5">
      <c r="A11" s="56" t="s">
        <v>50</v>
      </c>
      <c r="B11" s="59" t="s">
        <v>90</v>
      </c>
      <c r="C11" s="48">
        <v>45292</v>
      </c>
      <c r="D11" s="60">
        <v>45657</v>
      </c>
      <c r="E11" s="49" t="s">
        <v>86</v>
      </c>
      <c r="F11" s="49" t="s">
        <v>86</v>
      </c>
      <c r="G11" s="49" t="s">
        <v>0</v>
      </c>
      <c r="H11" s="49" t="s">
        <v>86</v>
      </c>
      <c r="I11" s="49" t="s">
        <v>86</v>
      </c>
      <c r="J11" s="49" t="s">
        <v>86</v>
      </c>
      <c r="K11" s="49" t="s">
        <v>86</v>
      </c>
      <c r="L11" s="53" t="s">
        <v>107</v>
      </c>
      <c r="M11" s="45" t="s">
        <v>63</v>
      </c>
    </row>
    <row r="12" spans="1:21" s="13" customFormat="1" ht="37.5">
      <c r="A12" s="56" t="s">
        <v>51</v>
      </c>
      <c r="B12" s="59" t="s">
        <v>91</v>
      </c>
      <c r="C12" s="48">
        <v>45292</v>
      </c>
      <c r="D12" s="60">
        <v>45657</v>
      </c>
      <c r="E12" s="49" t="s">
        <v>86</v>
      </c>
      <c r="F12" s="49" t="s">
        <v>86</v>
      </c>
      <c r="G12" s="49" t="s">
        <v>0</v>
      </c>
      <c r="H12" s="49" t="s">
        <v>86</v>
      </c>
      <c r="I12" s="49" t="s">
        <v>86</v>
      </c>
      <c r="J12" s="49" t="s">
        <v>86</v>
      </c>
      <c r="K12" s="49" t="s">
        <v>86</v>
      </c>
      <c r="L12" s="53" t="s">
        <v>109</v>
      </c>
      <c r="M12" s="45" t="s">
        <v>63</v>
      </c>
      <c r="Q12" s="7"/>
    </row>
    <row r="13" spans="1:21" s="13" customFormat="1" ht="84" customHeight="1">
      <c r="A13" s="56" t="s">
        <v>52</v>
      </c>
      <c r="B13" s="59" t="s">
        <v>85</v>
      </c>
      <c r="C13" s="48">
        <v>45292</v>
      </c>
      <c r="D13" s="60">
        <v>45657</v>
      </c>
      <c r="E13" s="49" t="s">
        <v>86</v>
      </c>
      <c r="F13" s="49" t="s">
        <v>86</v>
      </c>
      <c r="G13" s="49" t="s">
        <v>0</v>
      </c>
      <c r="H13" s="49" t="s">
        <v>86</v>
      </c>
      <c r="I13" s="49" t="s">
        <v>86</v>
      </c>
      <c r="J13" s="49" t="s">
        <v>86</v>
      </c>
      <c r="K13" s="49" t="s">
        <v>86</v>
      </c>
      <c r="L13" s="53" t="s">
        <v>113</v>
      </c>
      <c r="M13" s="70"/>
      <c r="Q13" s="7"/>
    </row>
    <row r="14" spans="1:21" s="13" customFormat="1" ht="87.75" customHeight="1">
      <c r="A14" s="56" t="s">
        <v>92</v>
      </c>
      <c r="B14" s="59" t="s">
        <v>128</v>
      </c>
      <c r="C14" s="48">
        <v>45292</v>
      </c>
      <c r="D14" s="60">
        <v>45657</v>
      </c>
      <c r="E14" s="49" t="s">
        <v>86</v>
      </c>
      <c r="F14" s="49" t="s">
        <v>86</v>
      </c>
      <c r="G14" s="49" t="s">
        <v>0</v>
      </c>
      <c r="H14" s="49" t="s">
        <v>86</v>
      </c>
      <c r="I14" s="49" t="s">
        <v>86</v>
      </c>
      <c r="J14" s="49" t="s">
        <v>86</v>
      </c>
      <c r="K14" s="49" t="s">
        <v>86</v>
      </c>
      <c r="L14" s="53" t="s">
        <v>93</v>
      </c>
      <c r="M14" s="45" t="s">
        <v>63</v>
      </c>
    </row>
    <row r="15" spans="1:21" s="13" customFormat="1" ht="88.5" customHeight="1">
      <c r="A15" s="56" t="s">
        <v>110</v>
      </c>
      <c r="B15" s="59" t="s">
        <v>94</v>
      </c>
      <c r="C15" s="48">
        <v>45292</v>
      </c>
      <c r="D15" s="60">
        <v>45657</v>
      </c>
      <c r="E15" s="49" t="s">
        <v>86</v>
      </c>
      <c r="F15" s="49" t="s">
        <v>86</v>
      </c>
      <c r="G15" s="49" t="s">
        <v>0</v>
      </c>
      <c r="H15" s="49" t="s">
        <v>86</v>
      </c>
      <c r="I15" s="49" t="s">
        <v>86</v>
      </c>
      <c r="J15" s="49" t="s">
        <v>86</v>
      </c>
      <c r="K15" s="49" t="s">
        <v>86</v>
      </c>
      <c r="L15" s="53" t="s">
        <v>114</v>
      </c>
      <c r="M15" s="45" t="s">
        <v>63</v>
      </c>
    </row>
    <row r="16" spans="1:21" ht="46.5" customHeight="1">
      <c r="A16" s="56" t="s">
        <v>111</v>
      </c>
      <c r="B16" s="59" t="s">
        <v>129</v>
      </c>
      <c r="C16" s="48">
        <v>45292</v>
      </c>
      <c r="D16" s="60">
        <v>45657</v>
      </c>
      <c r="E16" s="49" t="s">
        <v>86</v>
      </c>
      <c r="F16" s="49" t="s">
        <v>86</v>
      </c>
      <c r="G16" s="49" t="s">
        <v>0</v>
      </c>
      <c r="H16" s="49" t="s">
        <v>86</v>
      </c>
      <c r="I16" s="49" t="s">
        <v>86</v>
      </c>
      <c r="J16" s="49" t="s">
        <v>86</v>
      </c>
      <c r="K16" s="49" t="s">
        <v>86</v>
      </c>
      <c r="L16" s="53" t="s">
        <v>114</v>
      </c>
    </row>
  </sheetData>
  <mergeCells count="14">
    <mergeCell ref="K4:K5"/>
    <mergeCell ref="L4:L5"/>
    <mergeCell ref="M4:M5"/>
    <mergeCell ref="B7:L7"/>
    <mergeCell ref="H1:J1"/>
    <mergeCell ref="K1:L1"/>
    <mergeCell ref="A2:M2"/>
    <mergeCell ref="A4:A5"/>
    <mergeCell ref="B4:B5"/>
    <mergeCell ref="C4:D4"/>
    <mergeCell ref="E4:F4"/>
    <mergeCell ref="G4:G5"/>
    <mergeCell ref="H4:H5"/>
    <mergeCell ref="I4:J4"/>
  </mergeCells>
  <pageMargins left="0.39370078740157483" right="0.39370078740157483" top="0.39370078740157483" bottom="0.39370078740157483" header="0.31496062992125984" footer="0.31496062992125984"/>
  <pageSetup paperSize="9" scale="59" firstPageNumber="8" orientation="landscape" useFirstPageNumber="1" r:id="rId1"/>
  <headerFooter>
    <oddHeader>&amp;C&amp;P</oddHeader>
  </headerFooter>
  <colBreaks count="1" manualBreakCount="1">
    <brk id="12" max="1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R14"/>
  <sheetViews>
    <sheetView zoomScale="75" zoomScaleNormal="75" workbookViewId="0">
      <selection activeCell="A3" sqref="A3:O3"/>
    </sheetView>
  </sheetViews>
  <sheetFormatPr defaultColWidth="9.140625" defaultRowHeight="15.75"/>
  <cols>
    <col min="1" max="1" width="6.5703125" style="105" customWidth="1"/>
    <col min="2" max="2" width="36.42578125" style="105" customWidth="1"/>
    <col min="3" max="3" width="16" style="105" customWidth="1"/>
    <col min="4" max="4" width="19.28515625" style="105" customWidth="1"/>
    <col min="5" max="5" width="13.7109375" style="105" customWidth="1"/>
    <col min="6" max="6" width="10.42578125" style="105" customWidth="1"/>
    <col min="7" max="7" width="7.85546875" style="105" customWidth="1"/>
    <col min="8" max="8" width="8.28515625" style="105" customWidth="1"/>
    <col min="9" max="9" width="9.42578125" style="105" customWidth="1"/>
    <col min="10" max="10" width="9.5703125" style="105" customWidth="1"/>
    <col min="11" max="11" width="8.140625" style="105" customWidth="1"/>
    <col min="12" max="12" width="7.85546875" style="105" customWidth="1"/>
    <col min="13" max="13" width="8.28515625" style="105" customWidth="1"/>
    <col min="14" max="14" width="8.85546875" style="105" customWidth="1"/>
    <col min="15" max="15" width="16" style="105" customWidth="1"/>
    <col min="16" max="16" width="18.140625" style="105" hidden="1" customWidth="1"/>
    <col min="17" max="17" width="21.42578125" style="105" hidden="1" customWidth="1"/>
    <col min="18" max="16384" width="9.140625" style="105"/>
  </cols>
  <sheetData>
    <row r="1" spans="1:18">
      <c r="A1" s="104" t="str">
        <f>HYPERLINK("#Оглавление!A1", "Назад в оглавление")</f>
        <v>Назад в оглавление</v>
      </c>
    </row>
    <row r="2" spans="1:18" ht="28.5" customHeight="1">
      <c r="A2" s="104"/>
    </row>
    <row r="3" spans="1:18" ht="41.25" customHeight="1">
      <c r="A3" s="235" t="s">
        <v>133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</row>
    <row r="4" spans="1:18" ht="21" customHeight="1">
      <c r="A4" s="194"/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</row>
    <row r="5" spans="1:18" s="107" customFormat="1" ht="18.75">
      <c r="A5" s="239" t="s">
        <v>149</v>
      </c>
      <c r="B5" s="239"/>
      <c r="C5" s="239"/>
      <c r="D5" s="239"/>
      <c r="E5" s="239"/>
      <c r="F5" s="239"/>
      <c r="G5" s="239"/>
      <c r="H5" s="239"/>
      <c r="I5" s="239"/>
      <c r="J5" s="239"/>
      <c r="K5" s="239"/>
      <c r="L5" s="239"/>
      <c r="M5" s="239"/>
      <c r="N5" s="239"/>
      <c r="O5" s="239"/>
      <c r="P5" s="239"/>
      <c r="Q5" s="239"/>
      <c r="R5" s="106"/>
    </row>
    <row r="6" spans="1:18">
      <c r="A6" s="108"/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9"/>
    </row>
    <row r="7" spans="1:18" ht="33.75" customHeight="1">
      <c r="A7" s="240" t="s">
        <v>105</v>
      </c>
      <c r="B7" s="240" t="s">
        <v>4</v>
      </c>
      <c r="C7" s="240" t="s">
        <v>5</v>
      </c>
      <c r="D7" s="240" t="s">
        <v>9</v>
      </c>
      <c r="E7" s="240" t="s">
        <v>6</v>
      </c>
      <c r="F7" s="240" t="s">
        <v>7</v>
      </c>
      <c r="G7" s="240"/>
      <c r="H7" s="240" t="s">
        <v>8</v>
      </c>
      <c r="I7" s="240"/>
      <c r="J7" s="240"/>
      <c r="K7" s="240"/>
      <c r="L7" s="240"/>
      <c r="M7" s="240"/>
      <c r="N7" s="240"/>
      <c r="O7" s="240" t="s">
        <v>10</v>
      </c>
      <c r="P7" s="241" t="s">
        <v>64</v>
      </c>
      <c r="Q7" s="237" t="s">
        <v>150</v>
      </c>
    </row>
    <row r="8" spans="1:18" ht="35.25" customHeight="1">
      <c r="A8" s="240"/>
      <c r="B8" s="240"/>
      <c r="C8" s="240"/>
      <c r="D8" s="240"/>
      <c r="E8" s="240"/>
      <c r="F8" s="110" t="s">
        <v>11</v>
      </c>
      <c r="G8" s="110" t="s">
        <v>12</v>
      </c>
      <c r="H8" s="111">
        <v>2024</v>
      </c>
      <c r="I8" s="111">
        <v>2025</v>
      </c>
      <c r="J8" s="111">
        <v>2026</v>
      </c>
      <c r="K8" s="111">
        <v>2027</v>
      </c>
      <c r="L8" s="111">
        <v>2028</v>
      </c>
      <c r="M8" s="111">
        <v>2029</v>
      </c>
      <c r="N8" s="111">
        <v>2030</v>
      </c>
      <c r="O8" s="240"/>
      <c r="P8" s="241"/>
      <c r="Q8" s="237"/>
    </row>
    <row r="9" spans="1:18" ht="27" customHeight="1">
      <c r="A9" s="110">
        <v>1</v>
      </c>
      <c r="B9" s="110">
        <v>2</v>
      </c>
      <c r="C9" s="110">
        <v>3</v>
      </c>
      <c r="D9" s="110">
        <v>4</v>
      </c>
      <c r="E9" s="110">
        <v>5</v>
      </c>
      <c r="F9" s="110">
        <v>6</v>
      </c>
      <c r="G9" s="110">
        <v>7</v>
      </c>
      <c r="H9" s="110">
        <v>8</v>
      </c>
      <c r="I9" s="110">
        <v>9</v>
      </c>
      <c r="J9" s="110">
        <v>10</v>
      </c>
      <c r="K9" s="110">
        <v>11</v>
      </c>
      <c r="L9" s="110">
        <v>12</v>
      </c>
      <c r="M9" s="110">
        <v>13</v>
      </c>
      <c r="N9" s="110">
        <v>14</v>
      </c>
      <c r="O9" s="110">
        <v>15</v>
      </c>
      <c r="P9" s="112">
        <v>16</v>
      </c>
      <c r="Q9" s="113">
        <v>17</v>
      </c>
    </row>
    <row r="10" spans="1:18" ht="29.25" customHeight="1">
      <c r="A10" s="114" t="s">
        <v>1</v>
      </c>
      <c r="B10" s="238" t="s">
        <v>151</v>
      </c>
      <c r="C10" s="238"/>
      <c r="D10" s="238"/>
      <c r="E10" s="238"/>
      <c r="F10" s="238"/>
      <c r="G10" s="238"/>
      <c r="H10" s="238"/>
      <c r="I10" s="238"/>
      <c r="J10" s="238"/>
      <c r="K10" s="238"/>
      <c r="L10" s="238"/>
      <c r="M10" s="238"/>
      <c r="N10" s="238"/>
      <c r="O10" s="238"/>
      <c r="P10" s="115"/>
      <c r="Q10" s="116"/>
    </row>
    <row r="11" spans="1:18" ht="129.75" customHeight="1">
      <c r="A11" s="117" t="s">
        <v>3</v>
      </c>
      <c r="B11" s="202" t="s">
        <v>137</v>
      </c>
      <c r="C11" s="203" t="s">
        <v>95</v>
      </c>
      <c r="D11" s="204" t="s">
        <v>56</v>
      </c>
      <c r="E11" s="205" t="s">
        <v>13</v>
      </c>
      <c r="F11" s="206">
        <v>0</v>
      </c>
      <c r="G11" s="203">
        <v>2020</v>
      </c>
      <c r="H11" s="207" t="s">
        <v>31</v>
      </c>
      <c r="I11" s="207">
        <v>30</v>
      </c>
      <c r="J11" s="207">
        <v>35</v>
      </c>
      <c r="K11" s="206" t="s">
        <v>53</v>
      </c>
      <c r="L11" s="206" t="s">
        <v>53</v>
      </c>
      <c r="M11" s="206" t="s">
        <v>53</v>
      </c>
      <c r="N11" s="206" t="s">
        <v>53</v>
      </c>
      <c r="O11" s="204" t="s">
        <v>14</v>
      </c>
      <c r="P11" s="115" t="s">
        <v>57</v>
      </c>
      <c r="Q11" s="116" t="s">
        <v>31</v>
      </c>
    </row>
    <row r="12" spans="1:18" ht="109.5" customHeight="1">
      <c r="A12" s="117" t="s">
        <v>15</v>
      </c>
      <c r="B12" s="202" t="s">
        <v>139</v>
      </c>
      <c r="C12" s="203" t="s">
        <v>95</v>
      </c>
      <c r="D12" s="204" t="s">
        <v>56</v>
      </c>
      <c r="E12" s="205" t="s">
        <v>13</v>
      </c>
      <c r="F12" s="206">
        <v>0</v>
      </c>
      <c r="G12" s="203">
        <v>2020</v>
      </c>
      <c r="H12" s="207">
        <v>40</v>
      </c>
      <c r="I12" s="207">
        <v>40</v>
      </c>
      <c r="J12" s="207">
        <v>40</v>
      </c>
      <c r="K12" s="206" t="s">
        <v>53</v>
      </c>
      <c r="L12" s="206" t="s">
        <v>53</v>
      </c>
      <c r="M12" s="206" t="s">
        <v>53</v>
      </c>
      <c r="N12" s="206" t="s">
        <v>53</v>
      </c>
      <c r="O12" s="204" t="s">
        <v>14</v>
      </c>
      <c r="P12" s="115" t="s">
        <v>57</v>
      </c>
      <c r="Q12" s="116" t="s">
        <v>31</v>
      </c>
    </row>
    <row r="14" spans="1:18">
      <c r="A14" s="109"/>
    </row>
  </sheetData>
  <mergeCells count="13">
    <mergeCell ref="A3:O3"/>
    <mergeCell ref="Q7:Q8"/>
    <mergeCell ref="B10:O10"/>
    <mergeCell ref="A5:Q5"/>
    <mergeCell ref="A7:A8"/>
    <mergeCell ref="B7:B8"/>
    <mergeCell ref="C7:C8"/>
    <mergeCell ref="D7:D8"/>
    <mergeCell ref="E7:E8"/>
    <mergeCell ref="F7:G7"/>
    <mergeCell ref="H7:N7"/>
    <mergeCell ref="O7:O8"/>
    <mergeCell ref="P7:P8"/>
  </mergeCells>
  <pageMargins left="0.39370078740157483" right="0.39370078740157483" top="0.59055118110236227" bottom="0.59055118110236227" header="0.31496062992125984" footer="0.51181102362204722"/>
  <pageSetup paperSize="9" scale="76" firstPageNumber="9" orientation="landscape" useFirstPageNumber="1" horizontalDpi="300" verticalDpi="300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P9"/>
  <sheetViews>
    <sheetView zoomScale="75" zoomScaleNormal="75" workbookViewId="0">
      <selection activeCell="G23" sqref="G23"/>
    </sheetView>
  </sheetViews>
  <sheetFormatPr defaultColWidth="9.140625" defaultRowHeight="15"/>
  <cols>
    <col min="1" max="1" width="5.42578125" style="120" customWidth="1"/>
    <col min="2" max="2" width="36.42578125" style="120" customWidth="1"/>
    <col min="3" max="3" width="14.140625" style="120" customWidth="1"/>
    <col min="4" max="4" width="12.85546875" style="120" customWidth="1"/>
    <col min="5" max="5" width="9.85546875" style="120" customWidth="1"/>
    <col min="6" max="6" width="10.42578125" style="120" customWidth="1"/>
    <col min="7" max="7" width="9.42578125" style="120" customWidth="1"/>
    <col min="8" max="8" width="10.140625" style="120" customWidth="1"/>
    <col min="9" max="9" width="8.5703125" style="120" customWidth="1"/>
    <col min="10" max="10" width="9.7109375" style="120" customWidth="1"/>
    <col min="11" max="11" width="9.140625" style="120"/>
    <col min="12" max="12" width="8.5703125" style="120" customWidth="1"/>
    <col min="13" max="13" width="10.85546875" style="120" customWidth="1"/>
    <col min="14" max="14" width="10.140625" style="120" customWidth="1"/>
    <col min="15" max="15" width="10" style="121" customWidth="1"/>
    <col min="16" max="16" width="12.140625" style="120" customWidth="1"/>
    <col min="17" max="16384" width="9.140625" style="120"/>
  </cols>
  <sheetData>
    <row r="1" spans="1:16" ht="15.75">
      <c r="A1" s="118" t="str">
        <f>HYPERLINK("#Оглавление!A1", "Назад в оглавление")</f>
        <v>Назад в оглавление</v>
      </c>
      <c r="B1" s="119"/>
      <c r="C1" s="119"/>
      <c r="D1" s="119"/>
    </row>
    <row r="2" spans="1:16" s="122" customFormat="1" ht="33.75" customHeight="1">
      <c r="A2" s="243" t="s">
        <v>135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</row>
    <row r="3" spans="1:16" s="124" customFormat="1" ht="33.75" customHeight="1">
      <c r="A3" s="123"/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</row>
    <row r="4" spans="1:16" s="124" customFormat="1" ht="27" customHeight="1">
      <c r="A4" s="242" t="s">
        <v>2</v>
      </c>
      <c r="B4" s="242" t="s">
        <v>4</v>
      </c>
      <c r="C4" s="242" t="s">
        <v>5</v>
      </c>
      <c r="D4" s="242" t="s">
        <v>6</v>
      </c>
      <c r="E4" s="244" t="s">
        <v>81</v>
      </c>
      <c r="F4" s="244"/>
      <c r="G4" s="244"/>
      <c r="H4" s="244"/>
      <c r="I4" s="244"/>
      <c r="J4" s="244"/>
      <c r="K4" s="244"/>
      <c r="L4" s="244"/>
      <c r="M4" s="244"/>
      <c r="N4" s="244"/>
      <c r="O4" s="244"/>
      <c r="P4" s="242" t="s">
        <v>20</v>
      </c>
    </row>
    <row r="5" spans="1:16" s="124" customFormat="1" ht="52.5" customHeight="1">
      <c r="A5" s="242"/>
      <c r="B5" s="242"/>
      <c r="C5" s="242"/>
      <c r="D5" s="242"/>
      <c r="E5" s="201" t="s">
        <v>120</v>
      </c>
      <c r="F5" s="201" t="s">
        <v>121</v>
      </c>
      <c r="G5" s="110" t="s">
        <v>21</v>
      </c>
      <c r="H5" s="201" t="s">
        <v>122</v>
      </c>
      <c r="I5" s="110" t="s">
        <v>22</v>
      </c>
      <c r="J5" s="110" t="s">
        <v>23</v>
      </c>
      <c r="K5" s="110" t="s">
        <v>24</v>
      </c>
      <c r="L5" s="201" t="s">
        <v>123</v>
      </c>
      <c r="M5" s="201" t="s">
        <v>124</v>
      </c>
      <c r="N5" s="201" t="s">
        <v>125</v>
      </c>
      <c r="O5" s="201" t="s">
        <v>126</v>
      </c>
      <c r="P5" s="242"/>
    </row>
    <row r="6" spans="1:16" s="124" customFormat="1" ht="33" customHeight="1">
      <c r="A6" s="110">
        <v>1</v>
      </c>
      <c r="B6" s="110">
        <v>2</v>
      </c>
      <c r="C6" s="110">
        <v>3</v>
      </c>
      <c r="D6" s="110">
        <v>4</v>
      </c>
      <c r="E6" s="110">
        <v>5</v>
      </c>
      <c r="F6" s="110">
        <v>6</v>
      </c>
      <c r="G6" s="110">
        <v>7</v>
      </c>
      <c r="H6" s="110">
        <v>8</v>
      </c>
      <c r="I6" s="110">
        <v>9</v>
      </c>
      <c r="J6" s="110">
        <v>10</v>
      </c>
      <c r="K6" s="110">
        <v>11</v>
      </c>
      <c r="L6" s="110">
        <v>12</v>
      </c>
      <c r="M6" s="110">
        <v>13</v>
      </c>
      <c r="N6" s="110">
        <v>14</v>
      </c>
      <c r="O6" s="110">
        <v>15</v>
      </c>
      <c r="P6" s="110">
        <v>16</v>
      </c>
    </row>
    <row r="7" spans="1:16" s="124" customFormat="1" ht="54.75" customHeight="1">
      <c r="A7" s="110" t="s">
        <v>1</v>
      </c>
      <c r="B7" s="242" t="s">
        <v>136</v>
      </c>
      <c r="C7" s="242"/>
      <c r="D7" s="242"/>
      <c r="E7" s="242"/>
      <c r="F7" s="242"/>
      <c r="G7" s="242"/>
      <c r="H7" s="242"/>
      <c r="I7" s="242"/>
      <c r="J7" s="242"/>
      <c r="K7" s="242"/>
      <c r="L7" s="242"/>
      <c r="M7" s="242"/>
      <c r="N7" s="242"/>
      <c r="O7" s="242"/>
      <c r="P7" s="242"/>
    </row>
    <row r="8" spans="1:16" s="124" customFormat="1" ht="90" hidden="1">
      <c r="A8" s="126" t="s">
        <v>25</v>
      </c>
      <c r="B8" s="127" t="s">
        <v>137</v>
      </c>
      <c r="C8" s="128" t="s">
        <v>138</v>
      </c>
      <c r="D8" s="128" t="s">
        <v>13</v>
      </c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30"/>
    </row>
    <row r="9" spans="1:16" s="124" customFormat="1" ht="100.5" customHeight="1">
      <c r="A9" s="200" t="s">
        <v>25</v>
      </c>
      <c r="B9" s="208" t="s">
        <v>139</v>
      </c>
      <c r="C9" s="203" t="s">
        <v>144</v>
      </c>
      <c r="D9" s="205" t="s">
        <v>13</v>
      </c>
      <c r="E9" s="209">
        <v>0</v>
      </c>
      <c r="F9" s="209">
        <v>0</v>
      </c>
      <c r="G9" s="209">
        <v>0</v>
      </c>
      <c r="H9" s="209">
        <v>0</v>
      </c>
      <c r="I9" s="209">
        <v>40</v>
      </c>
      <c r="J9" s="209">
        <v>40</v>
      </c>
      <c r="K9" s="209">
        <v>40</v>
      </c>
      <c r="L9" s="209">
        <v>40</v>
      </c>
      <c r="M9" s="209">
        <v>40</v>
      </c>
      <c r="N9" s="209">
        <v>40</v>
      </c>
      <c r="O9" s="209">
        <v>40</v>
      </c>
      <c r="P9" s="210">
        <v>40</v>
      </c>
    </row>
  </sheetData>
  <mergeCells count="8">
    <mergeCell ref="B7:P7"/>
    <mergeCell ref="A2:P2"/>
    <mergeCell ref="A4:A5"/>
    <mergeCell ref="B4:B5"/>
    <mergeCell ref="C4:C5"/>
    <mergeCell ref="D4:D5"/>
    <mergeCell ref="E4:O4"/>
    <mergeCell ref="P4:P5"/>
  </mergeCells>
  <pageMargins left="0.39370078740157483" right="0.39370078740157483" top="0.59055118110236227" bottom="0.59055118110236227" header="0.31496062992125984" footer="0.51181102362204722"/>
  <pageSetup paperSize="9" scale="74" firstPageNumber="10" orientation="landscape" useFirstPageNumber="1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T15"/>
  <sheetViews>
    <sheetView zoomScale="75" zoomScaleNormal="75" workbookViewId="0">
      <selection activeCell="B13" sqref="B13"/>
    </sheetView>
  </sheetViews>
  <sheetFormatPr defaultColWidth="9.140625" defaultRowHeight="15"/>
  <cols>
    <col min="1" max="1" width="6" style="120" customWidth="1"/>
    <col min="2" max="2" width="41.85546875" style="120" customWidth="1"/>
    <col min="3" max="3" width="20.28515625" style="120" customWidth="1"/>
    <col min="4" max="4" width="11.7109375" style="120" customWidth="1"/>
    <col min="5" max="5" width="10.5703125" style="120" customWidth="1"/>
    <col min="6" max="6" width="7.28515625" style="120" customWidth="1"/>
    <col min="7" max="7" width="7.7109375" style="120" customWidth="1"/>
    <col min="8" max="8" width="7.85546875" style="120" customWidth="1"/>
    <col min="9" max="9" width="8.140625" style="120" customWidth="1"/>
    <col min="10" max="10" width="6.140625" style="120" customWidth="1"/>
    <col min="11" max="11" width="5.85546875" style="120" customWidth="1"/>
    <col min="12" max="12" width="6.5703125" style="120" customWidth="1"/>
    <col min="13" max="13" width="5.85546875" style="120" customWidth="1"/>
    <col min="14" max="14" width="14.85546875" style="120" customWidth="1"/>
    <col min="15" max="15" width="15.5703125" style="120" customWidth="1"/>
    <col min="16" max="16" width="19.85546875" style="120" customWidth="1"/>
    <col min="17" max="17" width="28.5703125" style="120" hidden="1" customWidth="1"/>
    <col min="18" max="18" width="10" style="121" customWidth="1"/>
    <col min="19" max="19" width="26.7109375" style="120" customWidth="1"/>
    <col min="20" max="16384" width="9.140625" style="120"/>
  </cols>
  <sheetData>
    <row r="1" spans="1:20" ht="15.75">
      <c r="A1" s="118" t="str">
        <f>HYPERLINK("#Оглавление!A1", "Назад в оглавление")</f>
        <v>Назад в оглавление</v>
      </c>
      <c r="B1" s="119"/>
      <c r="C1" s="119"/>
      <c r="D1" s="119"/>
    </row>
    <row r="2" spans="1:20" s="122" customFormat="1" ht="26.25" customHeight="1">
      <c r="A2" s="243" t="s">
        <v>140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131"/>
      <c r="S2" s="132"/>
    </row>
    <row r="3" spans="1:20" s="124" customFormat="1" ht="17.25" customHeight="1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4"/>
      <c r="S3" s="135"/>
    </row>
    <row r="4" spans="1:20" s="136" customFormat="1" ht="51" customHeight="1">
      <c r="A4" s="242" t="s">
        <v>2</v>
      </c>
      <c r="B4" s="242" t="s">
        <v>28</v>
      </c>
      <c r="C4" s="242" t="s">
        <v>141</v>
      </c>
      <c r="D4" s="242" t="s">
        <v>6</v>
      </c>
      <c r="E4" s="242" t="s">
        <v>7</v>
      </c>
      <c r="F4" s="242"/>
      <c r="G4" s="242" t="s">
        <v>66</v>
      </c>
      <c r="H4" s="242"/>
      <c r="I4" s="242"/>
      <c r="J4" s="242"/>
      <c r="K4" s="242"/>
      <c r="L4" s="242"/>
      <c r="M4" s="242"/>
      <c r="N4" s="242" t="s">
        <v>29</v>
      </c>
      <c r="O4" s="242" t="s">
        <v>68</v>
      </c>
      <c r="P4" s="248" t="s">
        <v>168</v>
      </c>
      <c r="Q4" s="242" t="s">
        <v>30</v>
      </c>
      <c r="S4" s="134"/>
    </row>
    <row r="5" spans="1:20" s="136" customFormat="1" ht="84" customHeight="1">
      <c r="A5" s="242"/>
      <c r="B5" s="242"/>
      <c r="C5" s="242"/>
      <c r="D5" s="242"/>
      <c r="E5" s="125" t="s">
        <v>11</v>
      </c>
      <c r="F5" s="125" t="s">
        <v>12</v>
      </c>
      <c r="G5" s="137">
        <v>2024</v>
      </c>
      <c r="H5" s="137">
        <v>2025</v>
      </c>
      <c r="I5" s="137">
        <v>2026</v>
      </c>
      <c r="J5" s="137">
        <v>2027</v>
      </c>
      <c r="K5" s="137">
        <v>2028</v>
      </c>
      <c r="L5" s="137">
        <v>2029</v>
      </c>
      <c r="M5" s="137">
        <v>2030</v>
      </c>
      <c r="N5" s="242"/>
      <c r="O5" s="242"/>
      <c r="P5" s="242"/>
      <c r="Q5" s="242"/>
      <c r="S5" s="134"/>
    </row>
    <row r="6" spans="1:20" s="136" customFormat="1" ht="34.5" customHeight="1">
      <c r="A6" s="138" t="s">
        <v>1</v>
      </c>
      <c r="B6" s="245" t="s">
        <v>136</v>
      </c>
      <c r="C6" s="246"/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246"/>
      <c r="P6" s="247"/>
      <c r="Q6" s="161"/>
      <c r="S6" s="134"/>
      <c r="T6" s="136" t="s">
        <v>134</v>
      </c>
    </row>
    <row r="7" spans="1:20" s="136" customFormat="1" ht="94.5" customHeight="1">
      <c r="A7" s="139" t="s">
        <v>25</v>
      </c>
      <c r="B7" s="152" t="s">
        <v>165</v>
      </c>
      <c r="C7" s="153" t="s">
        <v>67</v>
      </c>
      <c r="D7" s="154" t="s">
        <v>166</v>
      </c>
      <c r="E7" s="155">
        <v>0</v>
      </c>
      <c r="F7" s="155">
        <v>2017</v>
      </c>
      <c r="G7" s="156">
        <v>6</v>
      </c>
      <c r="H7" s="156">
        <v>6</v>
      </c>
      <c r="I7" s="156">
        <v>6</v>
      </c>
      <c r="J7" s="157" t="s">
        <v>53</v>
      </c>
      <c r="K7" s="157" t="s">
        <v>53</v>
      </c>
      <c r="L7" s="157" t="s">
        <v>53</v>
      </c>
      <c r="M7" s="158" t="s">
        <v>53</v>
      </c>
      <c r="N7" s="159" t="s">
        <v>143</v>
      </c>
      <c r="O7" s="160" t="s">
        <v>115</v>
      </c>
      <c r="P7" s="153" t="s">
        <v>57</v>
      </c>
      <c r="Q7" s="161"/>
      <c r="S7" s="134"/>
    </row>
    <row r="8" spans="1:20" s="136" customFormat="1" ht="219.75" customHeight="1">
      <c r="A8" s="139" t="s">
        <v>15</v>
      </c>
      <c r="B8" s="196" t="s">
        <v>169</v>
      </c>
      <c r="C8" s="153" t="s">
        <v>67</v>
      </c>
      <c r="D8" s="159" t="s">
        <v>166</v>
      </c>
      <c r="E8" s="162">
        <v>0</v>
      </c>
      <c r="F8" s="162">
        <v>2023</v>
      </c>
      <c r="G8" s="162">
        <v>125</v>
      </c>
      <c r="H8" s="162">
        <v>125</v>
      </c>
      <c r="I8" s="162">
        <v>125</v>
      </c>
      <c r="J8" s="157" t="s">
        <v>53</v>
      </c>
      <c r="K8" s="157" t="s">
        <v>53</v>
      </c>
      <c r="L8" s="157" t="s">
        <v>53</v>
      </c>
      <c r="M8" s="157" t="s">
        <v>53</v>
      </c>
      <c r="N8" s="163" t="s">
        <v>146</v>
      </c>
      <c r="O8" s="160" t="s">
        <v>115</v>
      </c>
      <c r="P8" s="164" t="s">
        <v>57</v>
      </c>
      <c r="Q8" s="161"/>
      <c r="S8" s="134"/>
    </row>
    <row r="9" spans="1:20" s="124" customFormat="1" ht="105.75" customHeight="1">
      <c r="A9" s="139" t="s">
        <v>16</v>
      </c>
      <c r="B9" s="196" t="s">
        <v>170</v>
      </c>
      <c r="C9" s="153" t="s">
        <v>67</v>
      </c>
      <c r="D9" s="159" t="s">
        <v>148</v>
      </c>
      <c r="E9" s="162">
        <v>0</v>
      </c>
      <c r="F9" s="155">
        <v>2017</v>
      </c>
      <c r="G9" s="157">
        <v>1</v>
      </c>
      <c r="H9" s="157" t="s">
        <v>53</v>
      </c>
      <c r="I9" s="157" t="s">
        <v>53</v>
      </c>
      <c r="J9" s="157" t="s">
        <v>53</v>
      </c>
      <c r="K9" s="157" t="s">
        <v>53</v>
      </c>
      <c r="L9" s="157" t="s">
        <v>53</v>
      </c>
      <c r="M9" s="158" t="s">
        <v>53</v>
      </c>
      <c r="N9" s="159" t="s">
        <v>143</v>
      </c>
      <c r="O9" s="160" t="s">
        <v>115</v>
      </c>
      <c r="P9" s="153" t="s">
        <v>57</v>
      </c>
      <c r="Q9" s="161"/>
      <c r="S9" s="135"/>
    </row>
    <row r="10" spans="1:20" s="124" customFormat="1" ht="15.75">
      <c r="S10" s="135"/>
    </row>
    <row r="11" spans="1:20" s="124" customFormat="1" ht="15.75">
      <c r="S11" s="135"/>
    </row>
    <row r="12" spans="1:20" s="124" customFormat="1" ht="15.75">
      <c r="S12" s="135"/>
    </row>
    <row r="13" spans="1:20" s="124" customFormat="1" ht="15.75">
      <c r="S13" s="135"/>
    </row>
    <row r="14" spans="1:20" s="124" customFormat="1" ht="15.75">
      <c r="S14" s="135"/>
    </row>
    <row r="15" spans="1:20" s="124" customFormat="1" ht="15.75">
      <c r="S15" s="135"/>
    </row>
  </sheetData>
  <mergeCells count="12">
    <mergeCell ref="B6:P6"/>
    <mergeCell ref="Q4:Q5"/>
    <mergeCell ref="A2:Q2"/>
    <mergeCell ref="A4:A5"/>
    <mergeCell ref="B4:B5"/>
    <mergeCell ref="C4:C5"/>
    <mergeCell ref="D4:D5"/>
    <mergeCell ref="E4:F4"/>
    <mergeCell ref="G4:M4"/>
    <mergeCell ref="N4:N5"/>
    <mergeCell ref="O4:O5"/>
    <mergeCell ref="P4:P5"/>
  </mergeCells>
  <pageMargins left="0.59055118110236227" right="0.59055118110236227" top="0.59055118110236227" bottom="0.59055118110236227" header="0.31496062992125984" footer="0.51181102362204722"/>
  <pageSetup paperSize="9" scale="69" firstPageNumber="11" orientation="landscape" useFirstPageNumber="1" horizontalDpi="300" verticalDpi="300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S41"/>
  <sheetViews>
    <sheetView zoomScaleSheetLayoutView="70" workbookViewId="0">
      <selection activeCell="E33" sqref="E33"/>
    </sheetView>
  </sheetViews>
  <sheetFormatPr defaultColWidth="9.140625" defaultRowHeight="15"/>
  <cols>
    <col min="1" max="1" width="7.85546875" style="4" customWidth="1"/>
    <col min="2" max="2" width="41.42578125" style="4" hidden="1" customWidth="1"/>
    <col min="3" max="3" width="62" style="4" customWidth="1"/>
    <col min="4" max="4" width="7.140625" style="4" customWidth="1"/>
    <col min="5" max="5" width="10.85546875" style="4" customWidth="1"/>
    <col min="6" max="6" width="18.7109375" style="4" customWidth="1"/>
    <col min="7" max="7" width="7.42578125" style="4" customWidth="1"/>
    <col min="8" max="12" width="13.42578125" style="4" customWidth="1"/>
    <col min="13" max="13" width="11.42578125" style="4" customWidth="1"/>
    <col min="14" max="14" width="14.28515625" style="4" customWidth="1"/>
    <col min="15" max="15" width="13.7109375" style="4" customWidth="1"/>
    <col min="16" max="16" width="17.85546875" style="4" customWidth="1"/>
    <col min="17" max="17" width="27" style="4" customWidth="1"/>
    <col min="18" max="18" width="7.7109375" style="5" customWidth="1"/>
    <col min="19" max="19" width="26.7109375" style="4" customWidth="1"/>
    <col min="20" max="20" width="9.140625" style="4" bestFit="1" customWidth="1"/>
    <col min="21" max="16384" width="9.140625" style="4"/>
  </cols>
  <sheetData>
    <row r="1" spans="1:19" ht="15.75">
      <c r="A1" s="6" t="str">
        <f>HYPERLINK("#Оглавление!A1", "Назад в оглавление")</f>
        <v>Назад в оглавление</v>
      </c>
      <c r="B1" s="14"/>
      <c r="C1" s="14"/>
      <c r="D1" s="14"/>
      <c r="E1" s="14"/>
      <c r="F1" s="14"/>
      <c r="G1" s="14"/>
      <c r="H1" s="14"/>
    </row>
    <row r="2" spans="1:19" s="20" customFormat="1" ht="18.75">
      <c r="A2" s="218" t="s">
        <v>152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"/>
      <c r="P2" s="2"/>
      <c r="Q2" s="2"/>
      <c r="R2" s="18"/>
      <c r="S2" s="19"/>
    </row>
    <row r="3" spans="1:19" s="9" customFormat="1" ht="15.7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80"/>
      <c r="P3" s="80"/>
      <c r="Q3" s="80"/>
      <c r="R3" s="7"/>
      <c r="S3" s="8"/>
    </row>
    <row r="4" spans="1:19" ht="24.75" customHeight="1">
      <c r="A4" s="249" t="s">
        <v>153</v>
      </c>
      <c r="B4" s="251" t="s">
        <v>69</v>
      </c>
      <c r="C4" s="251" t="s">
        <v>69</v>
      </c>
      <c r="D4" s="253" t="s">
        <v>59</v>
      </c>
      <c r="E4" s="253"/>
      <c r="F4" s="253"/>
      <c r="G4" s="253"/>
      <c r="H4" s="251" t="s">
        <v>70</v>
      </c>
      <c r="I4" s="254"/>
      <c r="J4" s="254"/>
      <c r="K4" s="254"/>
      <c r="L4" s="254"/>
      <c r="M4" s="254"/>
      <c r="N4" s="255"/>
      <c r="O4" s="263" t="s">
        <v>34</v>
      </c>
    </row>
    <row r="5" spans="1:19" ht="23.25" customHeight="1">
      <c r="A5" s="250"/>
      <c r="B5" s="252"/>
      <c r="C5" s="252"/>
      <c r="D5" s="253" t="s">
        <v>60</v>
      </c>
      <c r="E5" s="253"/>
      <c r="F5" s="253"/>
      <c r="G5" s="253"/>
      <c r="H5" s="75" t="s">
        <v>98</v>
      </c>
      <c r="I5" s="75" t="s">
        <v>99</v>
      </c>
      <c r="J5" s="75" t="s">
        <v>100</v>
      </c>
      <c r="K5" s="75" t="s">
        <v>101</v>
      </c>
      <c r="L5" s="75" t="s">
        <v>102</v>
      </c>
      <c r="M5" s="75" t="s">
        <v>103</v>
      </c>
      <c r="N5" s="75" t="s">
        <v>104</v>
      </c>
      <c r="O5" s="264"/>
    </row>
    <row r="6" spans="1:19" ht="15.75">
      <c r="A6" s="78">
        <v>1</v>
      </c>
      <c r="B6" s="75">
        <v>2</v>
      </c>
      <c r="C6" s="75">
        <v>2</v>
      </c>
      <c r="D6" s="74">
        <v>3</v>
      </c>
      <c r="E6" s="74">
        <v>4</v>
      </c>
      <c r="F6" s="74">
        <v>5</v>
      </c>
      <c r="G6" s="74">
        <v>6</v>
      </c>
      <c r="H6" s="75">
        <v>7</v>
      </c>
      <c r="I6" s="75">
        <v>8</v>
      </c>
      <c r="J6" s="75">
        <v>9</v>
      </c>
      <c r="K6" s="75">
        <v>10</v>
      </c>
      <c r="L6" s="75">
        <v>11</v>
      </c>
      <c r="M6" s="75">
        <v>12</v>
      </c>
      <c r="N6" s="75">
        <v>13</v>
      </c>
      <c r="O6" s="79">
        <v>14</v>
      </c>
    </row>
    <row r="7" spans="1:19" ht="27" customHeight="1">
      <c r="A7" s="78" t="s">
        <v>1</v>
      </c>
      <c r="B7" s="265" t="s">
        <v>136</v>
      </c>
      <c r="C7" s="266"/>
      <c r="D7" s="266"/>
      <c r="E7" s="266"/>
      <c r="F7" s="266"/>
      <c r="G7" s="266"/>
      <c r="H7" s="266"/>
      <c r="I7" s="266"/>
      <c r="J7" s="266"/>
      <c r="K7" s="266"/>
      <c r="L7" s="266"/>
      <c r="M7" s="266"/>
      <c r="N7" s="267"/>
      <c r="O7" s="81"/>
    </row>
    <row r="8" spans="1:19" ht="27" hidden="1" customHeight="1">
      <c r="A8" s="40" t="s">
        <v>25</v>
      </c>
      <c r="B8" s="268" t="s">
        <v>142</v>
      </c>
      <c r="C8" s="269"/>
      <c r="D8" s="269"/>
      <c r="E8" s="269"/>
      <c r="F8" s="269"/>
      <c r="G8" s="269"/>
      <c r="H8" s="269"/>
      <c r="I8" s="269"/>
      <c r="J8" s="269"/>
      <c r="K8" s="269"/>
      <c r="L8" s="269"/>
      <c r="M8" s="269"/>
      <c r="N8" s="269"/>
      <c r="O8" s="270"/>
    </row>
    <row r="9" spans="1:19" ht="15.75" hidden="1">
      <c r="A9" s="82"/>
      <c r="B9" s="256" t="s">
        <v>142</v>
      </c>
      <c r="C9" s="16" t="s">
        <v>36</v>
      </c>
      <c r="D9" s="83"/>
      <c r="E9" s="83"/>
      <c r="F9" s="83"/>
      <c r="G9" s="83"/>
      <c r="H9" s="12"/>
      <c r="I9" s="12"/>
      <c r="J9" s="69"/>
      <c r="K9" s="69"/>
      <c r="L9" s="69"/>
      <c r="M9" s="69"/>
      <c r="N9" s="69"/>
      <c r="O9" s="84"/>
    </row>
    <row r="10" spans="1:19" ht="31.5" hidden="1">
      <c r="A10" s="82"/>
      <c r="B10" s="257"/>
      <c r="C10" s="16" t="s">
        <v>71</v>
      </c>
      <c r="D10" s="85"/>
      <c r="E10" s="85"/>
      <c r="F10" s="85"/>
      <c r="G10" s="85"/>
      <c r="H10" s="39"/>
      <c r="I10" s="39"/>
      <c r="J10" s="39"/>
      <c r="K10" s="39"/>
      <c r="L10" s="39"/>
      <c r="M10" s="39"/>
      <c r="N10" s="39"/>
      <c r="O10" s="86"/>
    </row>
    <row r="11" spans="1:19" ht="31.5" hidden="1">
      <c r="A11" s="82"/>
      <c r="B11" s="257"/>
      <c r="C11" s="16" t="s">
        <v>72</v>
      </c>
      <c r="D11" s="16"/>
      <c r="E11" s="16"/>
      <c r="F11" s="16"/>
      <c r="G11" s="16"/>
      <c r="H11" s="53"/>
      <c r="I11" s="53"/>
      <c r="J11" s="53"/>
      <c r="K11" s="53"/>
      <c r="L11" s="53"/>
      <c r="M11" s="53"/>
      <c r="N11" s="53"/>
      <c r="O11" s="87"/>
    </row>
    <row r="12" spans="1:19" ht="15.75" hidden="1">
      <c r="A12" s="82"/>
      <c r="B12" s="258"/>
      <c r="C12" s="29" t="s">
        <v>75</v>
      </c>
      <c r="D12" s="16"/>
      <c r="E12" s="16"/>
      <c r="F12" s="16"/>
      <c r="G12" s="16"/>
      <c r="H12" s="53"/>
      <c r="I12" s="53"/>
      <c r="J12" s="53"/>
      <c r="K12" s="53"/>
      <c r="L12" s="53"/>
      <c r="M12" s="53"/>
      <c r="N12" s="53"/>
      <c r="O12" s="87"/>
    </row>
    <row r="13" spans="1:19" ht="63" hidden="1">
      <c r="A13" s="82"/>
      <c r="B13" s="88"/>
      <c r="C13" s="16" t="s">
        <v>73</v>
      </c>
      <c r="D13" s="16"/>
      <c r="E13" s="16"/>
      <c r="F13" s="16"/>
      <c r="G13" s="16"/>
      <c r="H13" s="53"/>
      <c r="I13" s="53"/>
      <c r="J13" s="53"/>
      <c r="K13" s="53"/>
      <c r="L13" s="53"/>
      <c r="M13" s="53"/>
      <c r="N13" s="53"/>
      <c r="O13" s="87"/>
    </row>
    <row r="14" spans="1:19" ht="47.25" hidden="1">
      <c r="A14" s="82"/>
      <c r="B14" s="88"/>
      <c r="C14" s="16" t="s">
        <v>74</v>
      </c>
      <c r="D14" s="16"/>
      <c r="E14" s="16"/>
      <c r="F14" s="16"/>
      <c r="G14" s="16"/>
      <c r="H14" s="53"/>
      <c r="I14" s="53"/>
      <c r="J14" s="53"/>
      <c r="K14" s="53"/>
      <c r="L14" s="53"/>
      <c r="M14" s="53"/>
      <c r="N14" s="53"/>
      <c r="O14" s="87"/>
    </row>
    <row r="15" spans="1:19" ht="31.5" hidden="1">
      <c r="A15" s="82"/>
      <c r="B15" s="88"/>
      <c r="C15" s="16" t="s">
        <v>35</v>
      </c>
      <c r="D15" s="16"/>
      <c r="E15" s="16"/>
      <c r="F15" s="16"/>
      <c r="G15" s="16"/>
      <c r="H15" s="53"/>
      <c r="I15" s="53"/>
      <c r="J15" s="53"/>
      <c r="K15" s="53"/>
      <c r="L15" s="53"/>
      <c r="M15" s="53"/>
      <c r="N15" s="53"/>
      <c r="O15" s="87"/>
    </row>
    <row r="16" spans="1:19" ht="15.75" hidden="1">
      <c r="A16" s="82"/>
      <c r="B16" s="88"/>
      <c r="C16" s="16" t="s">
        <v>37</v>
      </c>
      <c r="D16" s="16"/>
      <c r="E16" s="16"/>
      <c r="F16" s="16"/>
      <c r="G16" s="16"/>
      <c r="H16" s="53"/>
      <c r="I16" s="53"/>
      <c r="J16" s="53"/>
      <c r="K16" s="53"/>
      <c r="L16" s="53"/>
      <c r="M16" s="53"/>
      <c r="N16" s="53"/>
      <c r="O16" s="87"/>
    </row>
    <row r="17" spans="1:15" ht="45" hidden="1" customHeight="1">
      <c r="A17" s="40" t="s">
        <v>26</v>
      </c>
      <c r="B17" s="268" t="s">
        <v>145</v>
      </c>
      <c r="C17" s="269"/>
      <c r="D17" s="271"/>
      <c r="E17" s="271"/>
      <c r="F17" s="271"/>
      <c r="G17" s="271"/>
      <c r="H17" s="271"/>
      <c r="I17" s="271"/>
      <c r="J17" s="271"/>
      <c r="K17" s="271"/>
      <c r="L17" s="271"/>
      <c r="M17" s="271"/>
      <c r="N17" s="271"/>
      <c r="O17" s="272"/>
    </row>
    <row r="18" spans="1:15" ht="15.75" hidden="1">
      <c r="A18" s="82"/>
      <c r="B18" s="256" t="s">
        <v>145</v>
      </c>
      <c r="C18" s="16" t="s">
        <v>36</v>
      </c>
      <c r="D18" s="83"/>
      <c r="E18" s="83"/>
      <c r="F18" s="83"/>
      <c r="G18" s="83"/>
      <c r="H18" s="12"/>
      <c r="I18" s="12"/>
      <c r="J18" s="69"/>
      <c r="K18" s="69"/>
      <c r="L18" s="69"/>
      <c r="M18" s="69"/>
      <c r="N18" s="69"/>
      <c r="O18" s="84"/>
    </row>
    <row r="19" spans="1:15" ht="31.5" hidden="1">
      <c r="A19" s="82"/>
      <c r="B19" s="257"/>
      <c r="C19" s="16" t="s">
        <v>71</v>
      </c>
      <c r="D19" s="83"/>
      <c r="E19" s="83"/>
      <c r="F19" s="83"/>
      <c r="G19" s="83"/>
      <c r="H19" s="12"/>
      <c r="I19" s="12"/>
      <c r="J19" s="69"/>
      <c r="K19" s="69"/>
      <c r="L19" s="69"/>
      <c r="M19" s="69"/>
      <c r="N19" s="69"/>
      <c r="O19" s="84"/>
    </row>
    <row r="20" spans="1:15" ht="31.5" hidden="1">
      <c r="A20" s="82"/>
      <c r="B20" s="257"/>
      <c r="C20" s="16" t="s">
        <v>72</v>
      </c>
      <c r="D20" s="83"/>
      <c r="E20" s="83"/>
      <c r="F20" s="83"/>
      <c r="G20" s="83"/>
      <c r="H20" s="69"/>
      <c r="I20" s="69"/>
      <c r="J20" s="69"/>
      <c r="K20" s="69"/>
      <c r="L20" s="69"/>
      <c r="M20" s="69"/>
      <c r="N20" s="69"/>
      <c r="O20" s="84"/>
    </row>
    <row r="21" spans="1:15" ht="15.75" hidden="1">
      <c r="A21" s="82"/>
      <c r="B21" s="257"/>
      <c r="C21" s="29" t="s">
        <v>75</v>
      </c>
      <c r="D21" s="83"/>
      <c r="E21" s="83"/>
      <c r="F21" s="83"/>
      <c r="G21" s="83"/>
      <c r="H21" s="69"/>
      <c r="I21" s="69"/>
      <c r="J21" s="69"/>
      <c r="K21" s="69"/>
      <c r="L21" s="69"/>
      <c r="M21" s="69"/>
      <c r="N21" s="69"/>
      <c r="O21" s="84"/>
    </row>
    <row r="22" spans="1:15" ht="63" hidden="1">
      <c r="A22" s="82"/>
      <c r="B22" s="257"/>
      <c r="C22" s="16" t="s">
        <v>73</v>
      </c>
      <c r="D22" s="83"/>
      <c r="E22" s="83"/>
      <c r="F22" s="83"/>
      <c r="G22" s="83"/>
      <c r="H22" s="69"/>
      <c r="I22" s="69"/>
      <c r="J22" s="69"/>
      <c r="K22" s="69"/>
      <c r="L22" s="69"/>
      <c r="M22" s="69"/>
      <c r="N22" s="69"/>
      <c r="O22" s="84"/>
    </row>
    <row r="23" spans="1:15" ht="54" hidden="1" customHeight="1">
      <c r="A23" s="82"/>
      <c r="B23" s="257"/>
      <c r="C23" s="16" t="s">
        <v>74</v>
      </c>
      <c r="D23" s="83"/>
      <c r="E23" s="83"/>
      <c r="F23" s="83"/>
      <c r="G23" s="83"/>
      <c r="H23" s="69"/>
      <c r="I23" s="69"/>
      <c r="J23" s="69"/>
      <c r="K23" s="69"/>
      <c r="L23" s="69"/>
      <c r="M23" s="69"/>
      <c r="N23" s="69"/>
      <c r="O23" s="84"/>
    </row>
    <row r="24" spans="1:15" ht="31.5" hidden="1">
      <c r="A24" s="82"/>
      <c r="B24" s="257"/>
      <c r="C24" s="16" t="s">
        <v>35</v>
      </c>
      <c r="D24" s="83"/>
      <c r="E24" s="83"/>
      <c r="F24" s="83"/>
      <c r="G24" s="83"/>
      <c r="H24" s="69"/>
      <c r="I24" s="69"/>
      <c r="J24" s="69"/>
      <c r="K24" s="69"/>
      <c r="L24" s="69"/>
      <c r="M24" s="69"/>
      <c r="N24" s="69"/>
      <c r="O24" s="84"/>
    </row>
    <row r="25" spans="1:15" ht="24" hidden="1" customHeight="1">
      <c r="A25" s="82"/>
      <c r="B25" s="258"/>
      <c r="C25" s="16" t="s">
        <v>37</v>
      </c>
      <c r="D25" s="83"/>
      <c r="E25" s="83"/>
      <c r="F25" s="83"/>
      <c r="G25" s="83"/>
      <c r="H25" s="69"/>
      <c r="I25" s="69"/>
      <c r="J25" s="69"/>
      <c r="K25" s="69"/>
      <c r="L25" s="69"/>
      <c r="M25" s="69"/>
      <c r="N25" s="69"/>
      <c r="O25" s="84"/>
    </row>
    <row r="26" spans="1:15" ht="36.75" customHeight="1">
      <c r="A26" s="40" t="s">
        <v>25</v>
      </c>
      <c r="B26" s="259" t="s">
        <v>167</v>
      </c>
      <c r="C26" s="260"/>
      <c r="D26" s="260"/>
      <c r="E26" s="260"/>
      <c r="F26" s="260"/>
      <c r="G26" s="260"/>
      <c r="H26" s="260"/>
      <c r="I26" s="260"/>
      <c r="J26" s="260"/>
      <c r="K26" s="260"/>
      <c r="L26" s="260"/>
      <c r="M26" s="260"/>
      <c r="N26" s="260"/>
      <c r="O26" s="261"/>
    </row>
    <row r="27" spans="1:15" ht="30.75" customHeight="1">
      <c r="A27" s="82"/>
      <c r="B27" s="256" t="s">
        <v>147</v>
      </c>
      <c r="C27" s="16" t="s">
        <v>36</v>
      </c>
      <c r="D27" s="69">
        <v>828</v>
      </c>
      <c r="E27" s="69" t="s">
        <v>61</v>
      </c>
      <c r="F27" s="69" t="s">
        <v>154</v>
      </c>
      <c r="G27" s="69">
        <v>500</v>
      </c>
      <c r="H27" s="12">
        <v>34133.199999999997</v>
      </c>
      <c r="I27" s="12">
        <v>30046.2</v>
      </c>
      <c r="J27" s="12">
        <v>114330.20000000001</v>
      </c>
      <c r="K27" s="69"/>
      <c r="L27" s="69"/>
      <c r="M27" s="69"/>
      <c r="N27" s="69"/>
      <c r="O27" s="17">
        <v>178509.6</v>
      </c>
    </row>
    <row r="28" spans="1:15" ht="39" customHeight="1">
      <c r="A28" s="82"/>
      <c r="B28" s="257"/>
      <c r="C28" s="16" t="s">
        <v>71</v>
      </c>
      <c r="D28" s="69">
        <v>828</v>
      </c>
      <c r="E28" s="69" t="s">
        <v>61</v>
      </c>
      <c r="F28" s="69" t="s">
        <v>154</v>
      </c>
      <c r="G28" s="69">
        <v>500</v>
      </c>
      <c r="H28" s="89">
        <v>32767.8</v>
      </c>
      <c r="I28" s="89">
        <v>28844.3</v>
      </c>
      <c r="J28" s="89">
        <v>73171.3</v>
      </c>
      <c r="K28" s="69"/>
      <c r="L28" s="69"/>
      <c r="M28" s="69"/>
      <c r="N28" s="69"/>
      <c r="O28" s="17">
        <v>134783.4</v>
      </c>
    </row>
    <row r="29" spans="1:15" ht="38.25" customHeight="1">
      <c r="A29" s="82"/>
      <c r="B29" s="257"/>
      <c r="C29" s="16" t="s">
        <v>72</v>
      </c>
      <c r="D29" s="83"/>
      <c r="E29" s="83"/>
      <c r="F29" s="83"/>
      <c r="G29" s="83"/>
      <c r="H29" s="69"/>
      <c r="I29" s="69"/>
      <c r="J29" s="69"/>
      <c r="K29" s="69"/>
      <c r="L29" s="69"/>
      <c r="M29" s="69"/>
      <c r="N29" s="69"/>
      <c r="O29" s="84"/>
    </row>
    <row r="30" spans="1:15" ht="23.25" customHeight="1">
      <c r="A30" s="82"/>
      <c r="B30" s="257"/>
      <c r="C30" s="29" t="s">
        <v>75</v>
      </c>
      <c r="D30" s="83"/>
      <c r="E30" s="83"/>
      <c r="F30" s="83"/>
      <c r="G30" s="83"/>
      <c r="H30" s="69">
        <v>34133.199999999997</v>
      </c>
      <c r="I30" s="69">
        <v>30046.2</v>
      </c>
      <c r="J30" s="69">
        <v>114330.20000000001</v>
      </c>
      <c r="K30" s="69"/>
      <c r="L30" s="69"/>
      <c r="M30" s="69"/>
      <c r="N30" s="69"/>
      <c r="O30" s="84"/>
    </row>
    <row r="31" spans="1:15" ht="69.75" customHeight="1">
      <c r="A31" s="82"/>
      <c r="B31" s="257"/>
      <c r="C31" s="16" t="s">
        <v>73</v>
      </c>
      <c r="D31" s="83"/>
      <c r="E31" s="83"/>
      <c r="F31" s="83"/>
      <c r="G31" s="83"/>
      <c r="H31" s="69"/>
      <c r="I31" s="69"/>
      <c r="J31" s="69"/>
      <c r="K31" s="69"/>
      <c r="L31" s="69"/>
      <c r="M31" s="39"/>
      <c r="N31" s="39"/>
      <c r="O31" s="86"/>
    </row>
    <row r="32" spans="1:15" ht="55.5" customHeight="1">
      <c r="A32" s="82"/>
      <c r="B32" s="257"/>
      <c r="C32" s="16" t="s">
        <v>74</v>
      </c>
      <c r="D32" s="83"/>
      <c r="E32" s="83"/>
      <c r="F32" s="83"/>
      <c r="G32" s="83"/>
      <c r="H32" s="69"/>
      <c r="I32" s="69"/>
      <c r="J32" s="69"/>
      <c r="K32" s="69"/>
      <c r="L32" s="68"/>
      <c r="M32" s="53"/>
      <c r="N32" s="53"/>
      <c r="O32" s="87"/>
    </row>
    <row r="33" spans="1:15" ht="27" customHeight="1">
      <c r="A33" s="82"/>
      <c r="B33" s="257"/>
      <c r="C33" s="16" t="s">
        <v>35</v>
      </c>
      <c r="D33" s="83"/>
      <c r="E33" s="83"/>
      <c r="F33" s="83"/>
      <c r="G33" s="83"/>
      <c r="H33" s="89">
        <v>2569.1999999999998</v>
      </c>
      <c r="I33" s="89">
        <v>2261.6</v>
      </c>
      <c r="J33" s="89">
        <v>8605.5</v>
      </c>
      <c r="K33" s="69"/>
      <c r="L33" s="68"/>
      <c r="M33" s="53"/>
      <c r="N33" s="53"/>
      <c r="O33" s="17">
        <v>13436.3</v>
      </c>
    </row>
    <row r="34" spans="1:15" ht="22.5" customHeight="1">
      <c r="A34" s="90"/>
      <c r="B34" s="262"/>
      <c r="C34" s="16" t="s">
        <v>37</v>
      </c>
      <c r="D34" s="91"/>
      <c r="E34" s="91"/>
      <c r="F34" s="91"/>
      <c r="G34" s="91"/>
      <c r="H34" s="92"/>
      <c r="I34" s="92"/>
      <c r="J34" s="92"/>
      <c r="K34" s="92"/>
      <c r="L34" s="93"/>
      <c r="M34" s="53"/>
      <c r="N34" s="53"/>
      <c r="O34" s="87"/>
    </row>
    <row r="35" spans="1:15" ht="26.25" hidden="1" customHeight="1">
      <c r="A35" s="94" t="s">
        <v>155</v>
      </c>
      <c r="B35" s="95"/>
      <c r="C35" s="29" t="s">
        <v>76</v>
      </c>
      <c r="D35" s="96"/>
      <c r="E35" s="96"/>
      <c r="F35" s="96"/>
      <c r="G35" s="96"/>
      <c r="H35" s="97"/>
      <c r="I35" s="97"/>
      <c r="J35" s="97"/>
      <c r="K35" s="97"/>
      <c r="L35" s="98"/>
      <c r="M35" s="99"/>
      <c r="N35" s="99"/>
      <c r="O35" s="100"/>
    </row>
    <row r="36" spans="1:15" ht="23.25" customHeight="1">
      <c r="A36" s="101"/>
      <c r="B36" s="95"/>
      <c r="C36" s="102" t="s">
        <v>156</v>
      </c>
      <c r="D36" s="83"/>
      <c r="E36" s="83"/>
      <c r="F36" s="83"/>
      <c r="G36" s="83"/>
      <c r="H36" s="103">
        <f>H38+H40</f>
        <v>36702.399999999994</v>
      </c>
      <c r="I36" s="103">
        <f t="shared" ref="I36:J36" si="0">I38+I40</f>
        <v>32307.8</v>
      </c>
      <c r="J36" s="103">
        <f t="shared" si="0"/>
        <v>122935.70000000001</v>
      </c>
      <c r="K36" s="69"/>
      <c r="L36" s="68"/>
      <c r="M36" s="53"/>
      <c r="N36" s="53"/>
      <c r="O36" s="27">
        <f>SUM(H36:N36)</f>
        <v>191945.90000000002</v>
      </c>
    </row>
    <row r="37" spans="1:15" ht="20.25" customHeight="1">
      <c r="A37" s="101"/>
      <c r="B37" s="95"/>
      <c r="C37" s="16" t="s">
        <v>78</v>
      </c>
      <c r="D37" s="83"/>
      <c r="E37" s="83"/>
      <c r="F37" s="83"/>
      <c r="G37" s="83"/>
      <c r="H37" s="69"/>
      <c r="I37" s="69"/>
      <c r="J37" s="69"/>
      <c r="K37" s="69"/>
      <c r="L37" s="68"/>
      <c r="M37" s="53"/>
      <c r="N37" s="53"/>
      <c r="O37" s="87"/>
    </row>
    <row r="38" spans="1:15" ht="26.25" customHeight="1">
      <c r="A38" s="101"/>
      <c r="B38" s="95"/>
      <c r="C38" s="16" t="s">
        <v>79</v>
      </c>
      <c r="D38" s="83"/>
      <c r="E38" s="83"/>
      <c r="F38" s="83"/>
      <c r="G38" s="83"/>
      <c r="H38" s="12">
        <f>H27</f>
        <v>34133.199999999997</v>
      </c>
      <c r="I38" s="12">
        <f>I27</f>
        <v>30046.2</v>
      </c>
      <c r="J38" s="12">
        <f>J27</f>
        <v>114330.20000000001</v>
      </c>
      <c r="K38" s="69"/>
      <c r="L38" s="68"/>
      <c r="M38" s="53"/>
      <c r="N38" s="53"/>
      <c r="O38" s="17">
        <f>SUM(H38:N38)</f>
        <v>178509.6</v>
      </c>
    </row>
    <row r="39" spans="1:15" ht="52.5" customHeight="1">
      <c r="A39" s="101"/>
      <c r="B39" s="95"/>
      <c r="C39" s="16" t="s">
        <v>74</v>
      </c>
      <c r="D39" s="83"/>
      <c r="E39" s="83"/>
      <c r="F39" s="83"/>
      <c r="G39" s="83"/>
      <c r="H39" s="69"/>
      <c r="I39" s="69"/>
      <c r="J39" s="69"/>
      <c r="K39" s="69"/>
      <c r="L39" s="68"/>
      <c r="M39" s="53"/>
      <c r="N39" s="53"/>
      <c r="O39" s="87"/>
    </row>
    <row r="40" spans="1:15" ht="24.75" customHeight="1">
      <c r="A40" s="101"/>
      <c r="B40" s="256" t="s">
        <v>157</v>
      </c>
      <c r="C40" s="16" t="s">
        <v>35</v>
      </c>
      <c r="D40" s="83"/>
      <c r="E40" s="83"/>
      <c r="F40" s="83"/>
      <c r="G40" s="83"/>
      <c r="H40" s="12">
        <f>H33</f>
        <v>2569.1999999999998</v>
      </c>
      <c r="I40" s="12">
        <f>I33</f>
        <v>2261.6</v>
      </c>
      <c r="J40" s="12">
        <f>J33</f>
        <v>8605.5</v>
      </c>
      <c r="K40" s="69"/>
      <c r="L40" s="68"/>
      <c r="M40" s="53"/>
      <c r="N40" s="53"/>
      <c r="O40" s="17">
        <f>SUM(H40:N40)</f>
        <v>13436.3</v>
      </c>
    </row>
    <row r="41" spans="1:15" ht="28.5" customHeight="1">
      <c r="A41" s="101"/>
      <c r="B41" s="257"/>
      <c r="C41" s="16" t="s">
        <v>37</v>
      </c>
      <c r="D41" s="83"/>
      <c r="E41" s="83"/>
      <c r="F41" s="83"/>
      <c r="G41" s="83"/>
      <c r="H41" s="12"/>
      <c r="I41" s="12"/>
      <c r="J41" s="69"/>
      <c r="K41" s="69"/>
      <c r="L41" s="69"/>
      <c r="M41" s="97"/>
      <c r="N41" s="97"/>
      <c r="O41" s="100"/>
    </row>
  </sheetData>
  <mergeCells count="16">
    <mergeCell ref="B18:B25"/>
    <mergeCell ref="B26:O26"/>
    <mergeCell ref="B27:B34"/>
    <mergeCell ref="B40:B41"/>
    <mergeCell ref="O4:O5"/>
    <mergeCell ref="D5:G5"/>
    <mergeCell ref="B7:N7"/>
    <mergeCell ref="B8:O8"/>
    <mergeCell ref="B9:B12"/>
    <mergeCell ref="B17:O17"/>
    <mergeCell ref="A2:N2"/>
    <mergeCell ref="A4:A5"/>
    <mergeCell ref="B4:B5"/>
    <mergeCell ref="C4:C5"/>
    <mergeCell ref="D4:G4"/>
    <mergeCell ref="H4:N4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60" firstPageNumber="12" fitToHeight="3" orientation="landscape" useFirstPageNumber="1" r:id="rId1"/>
  <headerFooter>
    <oddHeader>&amp;C&amp;P</oddHeader>
  </headerFooter>
  <rowBreaks count="1" manualBreakCount="1">
    <brk id="34" max="14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C000"/>
  </sheetPr>
  <dimension ref="A1:P11"/>
  <sheetViews>
    <sheetView view="pageBreakPreview" zoomScale="60" zoomScaleNormal="75" workbookViewId="0">
      <selection activeCell="X6" sqref="X6"/>
    </sheetView>
  </sheetViews>
  <sheetFormatPr defaultColWidth="9.140625" defaultRowHeight="15"/>
  <cols>
    <col min="1" max="1" width="9.140625" style="173"/>
    <col min="2" max="2" width="45.85546875" style="173" customWidth="1"/>
    <col min="3" max="3" width="9.140625" style="173"/>
    <col min="4" max="4" width="10.28515625" style="173" customWidth="1"/>
    <col min="5" max="8" width="9.140625" style="173"/>
    <col min="9" max="9" width="13.28515625" style="173" customWidth="1"/>
    <col min="10" max="10" width="12.28515625" style="173" customWidth="1"/>
    <col min="11" max="11" width="12" style="173" customWidth="1"/>
    <col min="12" max="12" width="13.7109375" style="173" customWidth="1"/>
    <col min="13" max="13" width="16.5703125" style="173" customWidth="1"/>
    <col min="14" max="14" width="15.7109375" style="173" customWidth="1"/>
    <col min="15" max="15" width="7.7109375" style="174" customWidth="1"/>
    <col min="16" max="16" width="26.7109375" style="173" customWidth="1"/>
    <col min="17" max="16384" width="9.140625" style="173"/>
  </cols>
  <sheetData>
    <row r="1" spans="1:16" ht="15.75">
      <c r="A1" s="171" t="str">
        <f>HYPERLINK("#Оглавление!A1","Назад в оглавление")</f>
        <v>Назад в оглавление</v>
      </c>
      <c r="B1" s="172"/>
      <c r="C1" s="172"/>
      <c r="D1" s="172"/>
    </row>
    <row r="2" spans="1:16" s="176" customFormat="1" ht="53.25" customHeight="1">
      <c r="A2" s="274" t="s">
        <v>171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175"/>
      <c r="P2" s="175"/>
    </row>
    <row r="3" spans="1:16" s="180" customFormat="1" ht="20.25" customHeight="1">
      <c r="A3" s="177"/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8"/>
      <c r="O3" s="179"/>
      <c r="P3" s="179"/>
    </row>
    <row r="4" spans="1:16" s="172" customFormat="1" ht="36.75" customHeight="1">
      <c r="A4" s="275" t="s">
        <v>2</v>
      </c>
      <c r="B4" s="275" t="s">
        <v>54</v>
      </c>
      <c r="C4" s="276" t="s">
        <v>55</v>
      </c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5" t="s">
        <v>158</v>
      </c>
      <c r="O4" s="181"/>
    </row>
    <row r="5" spans="1:16" s="172" customFormat="1" ht="35.25" customHeight="1">
      <c r="A5" s="275"/>
      <c r="B5" s="275"/>
      <c r="C5" s="182" t="s">
        <v>120</v>
      </c>
      <c r="D5" s="182" t="s">
        <v>121</v>
      </c>
      <c r="E5" s="182" t="s">
        <v>21</v>
      </c>
      <c r="F5" s="182" t="s">
        <v>122</v>
      </c>
      <c r="G5" s="182" t="s">
        <v>22</v>
      </c>
      <c r="H5" s="182" t="s">
        <v>23</v>
      </c>
      <c r="I5" s="182" t="s">
        <v>24</v>
      </c>
      <c r="J5" s="182" t="s">
        <v>123</v>
      </c>
      <c r="K5" s="182" t="s">
        <v>124</v>
      </c>
      <c r="L5" s="182" t="s">
        <v>125</v>
      </c>
      <c r="M5" s="182" t="s">
        <v>126</v>
      </c>
      <c r="N5" s="275"/>
      <c r="O5" s="181"/>
    </row>
    <row r="6" spans="1:16" s="172" customFormat="1" ht="25.5" customHeight="1">
      <c r="A6" s="182">
        <v>1</v>
      </c>
      <c r="B6" s="182">
        <v>2</v>
      </c>
      <c r="C6" s="182">
        <v>3</v>
      </c>
      <c r="D6" s="182">
        <v>4</v>
      </c>
      <c r="E6" s="182">
        <v>5</v>
      </c>
      <c r="F6" s="182">
        <v>6</v>
      </c>
      <c r="G6" s="182">
        <v>7</v>
      </c>
      <c r="H6" s="182">
        <v>8</v>
      </c>
      <c r="I6" s="182">
        <v>9</v>
      </c>
      <c r="J6" s="182">
        <v>10</v>
      </c>
      <c r="K6" s="182">
        <v>11</v>
      </c>
      <c r="L6" s="182">
        <v>12</v>
      </c>
      <c r="M6" s="182">
        <v>13</v>
      </c>
      <c r="N6" s="182">
        <v>14</v>
      </c>
      <c r="O6" s="181"/>
    </row>
    <row r="7" spans="1:16" s="172" customFormat="1" ht="36" customHeight="1">
      <c r="A7" s="182" t="s">
        <v>1</v>
      </c>
      <c r="B7" s="273" t="s">
        <v>136</v>
      </c>
      <c r="C7" s="273"/>
      <c r="D7" s="273"/>
      <c r="E7" s="273"/>
      <c r="F7" s="273"/>
      <c r="G7" s="273"/>
      <c r="H7" s="273"/>
      <c r="I7" s="273"/>
      <c r="J7" s="273"/>
      <c r="K7" s="273"/>
      <c r="L7" s="273"/>
      <c r="M7" s="273"/>
      <c r="N7" s="273"/>
      <c r="O7" s="181"/>
    </row>
    <row r="8" spans="1:16" s="172" customFormat="1" ht="143.25" customHeight="1">
      <c r="A8" s="183" t="s">
        <v>3</v>
      </c>
      <c r="B8" s="184" t="s">
        <v>165</v>
      </c>
      <c r="C8" s="185">
        <v>0</v>
      </c>
      <c r="D8" s="185">
        <v>0</v>
      </c>
      <c r="E8" s="185">
        <v>0</v>
      </c>
      <c r="F8" s="185">
        <v>0</v>
      </c>
      <c r="G8" s="185">
        <v>0</v>
      </c>
      <c r="H8" s="185">
        <v>0</v>
      </c>
      <c r="I8" s="185">
        <v>0</v>
      </c>
      <c r="J8" s="185">
        <v>0</v>
      </c>
      <c r="K8" s="185">
        <v>0</v>
      </c>
      <c r="L8" s="185">
        <v>0</v>
      </c>
      <c r="M8" s="185">
        <v>0</v>
      </c>
      <c r="N8" s="185">
        <v>0</v>
      </c>
      <c r="O8" s="181"/>
    </row>
    <row r="9" spans="1:16" s="172" customFormat="1" ht="122.25" customHeight="1">
      <c r="A9" s="186" t="s">
        <v>26</v>
      </c>
      <c r="B9" s="197" t="s">
        <v>172</v>
      </c>
      <c r="C9" s="185">
        <v>0</v>
      </c>
      <c r="D9" s="185">
        <v>0</v>
      </c>
      <c r="E9" s="185">
        <v>0</v>
      </c>
      <c r="F9" s="185">
        <v>0</v>
      </c>
      <c r="G9" s="185">
        <v>0</v>
      </c>
      <c r="H9" s="185">
        <v>0</v>
      </c>
      <c r="I9" s="185">
        <v>0</v>
      </c>
      <c r="J9" s="185">
        <v>0</v>
      </c>
      <c r="K9" s="185">
        <v>0</v>
      </c>
      <c r="L9" s="185">
        <v>0</v>
      </c>
      <c r="M9" s="185">
        <v>0</v>
      </c>
      <c r="N9" s="185">
        <v>0</v>
      </c>
      <c r="O9" s="181"/>
    </row>
    <row r="10" spans="1:16" s="172" customFormat="1" ht="123" customHeight="1">
      <c r="A10" s="187" t="s">
        <v>27</v>
      </c>
      <c r="B10" s="198" t="s">
        <v>173</v>
      </c>
      <c r="C10" s="188">
        <v>0</v>
      </c>
      <c r="D10" s="188">
        <v>0</v>
      </c>
      <c r="E10" s="188">
        <v>0</v>
      </c>
      <c r="F10" s="188">
        <v>0</v>
      </c>
      <c r="G10" s="188">
        <v>0</v>
      </c>
      <c r="H10" s="188">
        <v>0</v>
      </c>
      <c r="I10" s="188">
        <v>34133.199999999997</v>
      </c>
      <c r="J10" s="188">
        <v>34133.199999999997</v>
      </c>
      <c r="K10" s="188">
        <v>34133.199999999997</v>
      </c>
      <c r="L10" s="188">
        <v>34133.199999999997</v>
      </c>
      <c r="M10" s="189">
        <f>'[1]2.5. Фин. обес. РП'!H27</f>
        <v>34133.199999999997</v>
      </c>
      <c r="N10" s="189">
        <f>M10</f>
        <v>34133.199999999997</v>
      </c>
      <c r="O10" s="181"/>
    </row>
    <row r="11" spans="1:16" s="172" customFormat="1" ht="32.25" customHeight="1">
      <c r="A11" s="190"/>
      <c r="B11" s="191" t="s">
        <v>159</v>
      </c>
      <c r="C11" s="192">
        <f t="shared" ref="C11:N11" si="0">SUM(C8:C10)</f>
        <v>0</v>
      </c>
      <c r="D11" s="192">
        <f t="shared" si="0"/>
        <v>0</v>
      </c>
      <c r="E11" s="192">
        <f t="shared" si="0"/>
        <v>0</v>
      </c>
      <c r="F11" s="192">
        <f t="shared" si="0"/>
        <v>0</v>
      </c>
      <c r="G11" s="192">
        <f t="shared" si="0"/>
        <v>0</v>
      </c>
      <c r="H11" s="192">
        <f t="shared" si="0"/>
        <v>0</v>
      </c>
      <c r="I11" s="192">
        <f t="shared" si="0"/>
        <v>34133.199999999997</v>
      </c>
      <c r="J11" s="192">
        <f t="shared" si="0"/>
        <v>34133.199999999997</v>
      </c>
      <c r="K11" s="192">
        <f t="shared" si="0"/>
        <v>34133.199999999997</v>
      </c>
      <c r="L11" s="192">
        <f t="shared" si="0"/>
        <v>34133.199999999997</v>
      </c>
      <c r="M11" s="193">
        <f t="shared" si="0"/>
        <v>34133.199999999997</v>
      </c>
      <c r="N11" s="193">
        <f t="shared" si="0"/>
        <v>34133.199999999997</v>
      </c>
      <c r="O11" s="181"/>
    </row>
  </sheetData>
  <mergeCells count="6">
    <mergeCell ref="B7:N7"/>
    <mergeCell ref="A2:N2"/>
    <mergeCell ref="A4:A5"/>
    <mergeCell ref="B4:B5"/>
    <mergeCell ref="C4:M4"/>
    <mergeCell ref="N4:N5"/>
  </mergeCells>
  <printOptions horizontalCentered="1"/>
  <pageMargins left="0.59055118110236227" right="0.59055118110236227" top="0.59055118110236227" bottom="0.59055118110236227" header="0.31496062992125984" footer="0.51181102362204722"/>
  <pageSetup paperSize="9" scale="68" firstPageNumber="13" orientation="landscape" useFirstPageNumber="1" horizontalDpi="300" verticalDpi="300" r:id="rId1"/>
  <headerFooter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C000"/>
  </sheetPr>
  <dimension ref="A1:Z35"/>
  <sheetViews>
    <sheetView tabSelected="1" view="pageBreakPreview" zoomScale="60" zoomScaleNormal="60" workbookViewId="0">
      <selection activeCell="E5" sqref="E5"/>
    </sheetView>
  </sheetViews>
  <sheetFormatPr defaultColWidth="9.140625" defaultRowHeight="15"/>
  <cols>
    <col min="1" max="1" width="9.28515625" style="143" customWidth="1"/>
    <col min="2" max="2" width="98.42578125" style="143" customWidth="1"/>
    <col min="3" max="3" width="14.140625" style="143" customWidth="1"/>
    <col min="4" max="4" width="14.7109375" style="143" customWidth="1"/>
    <col min="5" max="5" width="18.85546875" style="143" customWidth="1"/>
    <col min="6" max="6" width="17.85546875" style="143" customWidth="1"/>
    <col min="7" max="7" width="19.5703125" style="143" customWidth="1"/>
    <col min="8" max="8" width="19" style="143" customWidth="1"/>
    <col min="9" max="9" width="12.140625" style="143" customWidth="1"/>
    <col min="10" max="10" width="10.140625" style="143" customWidth="1"/>
    <col min="11" max="11" width="16" style="143" customWidth="1"/>
    <col min="12" max="12" width="46.5703125" style="143" customWidth="1"/>
    <col min="13" max="13" width="22.140625" style="143" hidden="1" customWidth="1"/>
    <col min="14" max="16384" width="9.140625" style="143"/>
  </cols>
  <sheetData>
    <row r="1" spans="1:13" ht="86.25" customHeight="1">
      <c r="A1" s="140"/>
      <c r="B1" s="141"/>
      <c r="C1" s="142"/>
      <c r="D1" s="142"/>
      <c r="H1" s="286"/>
      <c r="I1" s="286"/>
      <c r="J1" s="286"/>
      <c r="K1" s="287" t="s">
        <v>211</v>
      </c>
      <c r="L1" s="287"/>
      <c r="M1" s="287"/>
    </row>
    <row r="2" spans="1:13" s="144" customFormat="1" ht="30.75" customHeight="1">
      <c r="A2" s="288" t="s">
        <v>210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</row>
    <row r="3" spans="1:13" s="146" customFormat="1" ht="30" customHeight="1">
      <c r="A3" s="145"/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</row>
    <row r="4" spans="1:13" s="146" customFormat="1" ht="47.25" customHeight="1">
      <c r="A4" s="283" t="s">
        <v>160</v>
      </c>
      <c r="B4" s="283" t="s">
        <v>80</v>
      </c>
      <c r="C4" s="284" t="s">
        <v>38</v>
      </c>
      <c r="D4" s="284"/>
      <c r="E4" s="284" t="s">
        <v>39</v>
      </c>
      <c r="F4" s="284"/>
      <c r="G4" s="284" t="s">
        <v>40</v>
      </c>
      <c r="H4" s="283" t="s">
        <v>161</v>
      </c>
      <c r="I4" s="284" t="s">
        <v>41</v>
      </c>
      <c r="J4" s="284"/>
      <c r="K4" s="283" t="s">
        <v>42</v>
      </c>
      <c r="L4" s="284" t="s">
        <v>162</v>
      </c>
      <c r="M4" s="285" t="s">
        <v>65</v>
      </c>
    </row>
    <row r="5" spans="1:13" s="146" customFormat="1" ht="75" customHeight="1">
      <c r="A5" s="283"/>
      <c r="B5" s="283"/>
      <c r="C5" s="147" t="s">
        <v>43</v>
      </c>
      <c r="D5" s="147" t="s">
        <v>44</v>
      </c>
      <c r="E5" s="147" t="s">
        <v>163</v>
      </c>
      <c r="F5" s="147" t="s">
        <v>45</v>
      </c>
      <c r="G5" s="284"/>
      <c r="H5" s="283"/>
      <c r="I5" s="211" t="s">
        <v>130</v>
      </c>
      <c r="J5" s="211" t="s">
        <v>231</v>
      </c>
      <c r="K5" s="283"/>
      <c r="L5" s="284"/>
      <c r="M5" s="285"/>
    </row>
    <row r="6" spans="1:13" s="146" customFormat="1" ht="26.25" customHeight="1">
      <c r="A6" s="147">
        <v>1</v>
      </c>
      <c r="B6" s="147">
        <v>2</v>
      </c>
      <c r="C6" s="147">
        <v>3</v>
      </c>
      <c r="D6" s="147">
        <v>4</v>
      </c>
      <c r="E6" s="147">
        <v>5</v>
      </c>
      <c r="F6" s="147">
        <v>6</v>
      </c>
      <c r="G6" s="147">
        <v>7</v>
      </c>
      <c r="H6" s="147">
        <v>8</v>
      </c>
      <c r="I6" s="147">
        <v>9</v>
      </c>
      <c r="J6" s="147">
        <v>10</v>
      </c>
      <c r="K6" s="147">
        <v>11</v>
      </c>
      <c r="L6" s="147">
        <v>12</v>
      </c>
      <c r="M6" s="148">
        <v>13</v>
      </c>
    </row>
    <row r="7" spans="1:13" s="146" customFormat="1" ht="30.75" customHeight="1">
      <c r="A7" s="149" t="s">
        <v>1</v>
      </c>
      <c r="B7" s="280" t="s">
        <v>136</v>
      </c>
      <c r="C7" s="281"/>
      <c r="D7" s="281"/>
      <c r="E7" s="281"/>
      <c r="F7" s="281"/>
      <c r="G7" s="281"/>
      <c r="H7" s="281"/>
      <c r="I7" s="281"/>
      <c r="J7" s="281"/>
      <c r="K7" s="281"/>
      <c r="L7" s="282"/>
      <c r="M7" s="147"/>
    </row>
    <row r="8" spans="1:13" s="146" customFormat="1" ht="150">
      <c r="A8" s="165" t="s">
        <v>25</v>
      </c>
      <c r="B8" s="165" t="s">
        <v>174</v>
      </c>
      <c r="C8" s="166">
        <v>45292</v>
      </c>
      <c r="D8" s="166">
        <v>45597</v>
      </c>
      <c r="E8" s="167" t="s">
        <v>67</v>
      </c>
      <c r="F8" s="167" t="s">
        <v>67</v>
      </c>
      <c r="G8" s="167" t="s">
        <v>0</v>
      </c>
      <c r="H8" s="167" t="s">
        <v>67</v>
      </c>
      <c r="I8" s="167" t="s">
        <v>67</v>
      </c>
      <c r="J8" s="167" t="s">
        <v>67</v>
      </c>
      <c r="K8" s="167" t="s">
        <v>67</v>
      </c>
      <c r="L8" s="168" t="s">
        <v>232</v>
      </c>
      <c r="M8" s="150" t="s">
        <v>31</v>
      </c>
    </row>
    <row r="9" spans="1:13" s="146" customFormat="1" ht="37.5">
      <c r="A9" s="169" t="s">
        <v>176</v>
      </c>
      <c r="B9" s="170" t="s">
        <v>87</v>
      </c>
      <c r="C9" s="166">
        <v>43466</v>
      </c>
      <c r="D9" s="166">
        <v>43830</v>
      </c>
      <c r="E9" s="167" t="s">
        <v>67</v>
      </c>
      <c r="F9" s="167" t="s">
        <v>67</v>
      </c>
      <c r="G9" s="167" t="s">
        <v>0</v>
      </c>
      <c r="H9" s="167" t="s">
        <v>67</v>
      </c>
      <c r="I9" s="167" t="s">
        <v>67</v>
      </c>
      <c r="J9" s="167" t="s">
        <v>67</v>
      </c>
      <c r="K9" s="167" t="s">
        <v>67</v>
      </c>
      <c r="L9" s="277" t="s">
        <v>232</v>
      </c>
      <c r="M9" s="150"/>
    </row>
    <row r="10" spans="1:13" s="146" customFormat="1" ht="37.5">
      <c r="A10" s="169" t="s">
        <v>177</v>
      </c>
      <c r="B10" s="170" t="s">
        <v>88</v>
      </c>
      <c r="C10" s="166">
        <v>43466</v>
      </c>
      <c r="D10" s="166">
        <v>43830</v>
      </c>
      <c r="E10" s="167" t="s">
        <v>67</v>
      </c>
      <c r="F10" s="167" t="s">
        <v>67</v>
      </c>
      <c r="G10" s="167" t="s">
        <v>0</v>
      </c>
      <c r="H10" s="167" t="s">
        <v>67</v>
      </c>
      <c r="I10" s="167" t="s">
        <v>67</v>
      </c>
      <c r="J10" s="167" t="s">
        <v>67</v>
      </c>
      <c r="K10" s="167" t="s">
        <v>67</v>
      </c>
      <c r="L10" s="278"/>
      <c r="M10" s="151" t="s">
        <v>63</v>
      </c>
    </row>
    <row r="11" spans="1:13" s="146" customFormat="1" ht="56.25">
      <c r="A11" s="169" t="s">
        <v>178</v>
      </c>
      <c r="B11" s="170" t="s">
        <v>90</v>
      </c>
      <c r="C11" s="166">
        <v>43466</v>
      </c>
      <c r="D11" s="166">
        <v>43830</v>
      </c>
      <c r="E11" s="167" t="s">
        <v>67</v>
      </c>
      <c r="F11" s="167" t="s">
        <v>67</v>
      </c>
      <c r="G11" s="167" t="s">
        <v>0</v>
      </c>
      <c r="H11" s="167" t="s">
        <v>67</v>
      </c>
      <c r="I11" s="167" t="s">
        <v>67</v>
      </c>
      <c r="J11" s="167" t="s">
        <v>67</v>
      </c>
      <c r="K11" s="167" t="s">
        <v>67</v>
      </c>
      <c r="L11" s="278"/>
      <c r="M11" s="151" t="s">
        <v>164</v>
      </c>
    </row>
    <row r="12" spans="1:13" s="146" customFormat="1" ht="56.25">
      <c r="A12" s="169" t="s">
        <v>179</v>
      </c>
      <c r="B12" s="170" t="s">
        <v>87</v>
      </c>
      <c r="C12" s="166">
        <v>43831</v>
      </c>
      <c r="D12" s="199">
        <v>44196</v>
      </c>
      <c r="E12" s="167" t="s">
        <v>67</v>
      </c>
      <c r="F12" s="167" t="s">
        <v>67</v>
      </c>
      <c r="G12" s="167" t="s">
        <v>0</v>
      </c>
      <c r="H12" s="167" t="s">
        <v>67</v>
      </c>
      <c r="I12" s="167" t="s">
        <v>67</v>
      </c>
      <c r="J12" s="167" t="s">
        <v>67</v>
      </c>
      <c r="K12" s="167" t="s">
        <v>67</v>
      </c>
      <c r="L12" s="278"/>
      <c r="M12" s="151" t="s">
        <v>164</v>
      </c>
    </row>
    <row r="13" spans="1:13" s="146" customFormat="1" ht="37.5">
      <c r="A13" s="169" t="s">
        <v>180</v>
      </c>
      <c r="B13" s="170" t="s">
        <v>88</v>
      </c>
      <c r="C13" s="166">
        <v>43831</v>
      </c>
      <c r="D13" s="199">
        <v>44196</v>
      </c>
      <c r="E13" s="167" t="s">
        <v>67</v>
      </c>
      <c r="F13" s="167" t="s">
        <v>67</v>
      </c>
      <c r="G13" s="167" t="s">
        <v>0</v>
      </c>
      <c r="H13" s="167" t="s">
        <v>67</v>
      </c>
      <c r="I13" s="167" t="s">
        <v>67</v>
      </c>
      <c r="J13" s="167" t="s">
        <v>67</v>
      </c>
      <c r="K13" s="167" t="s">
        <v>67</v>
      </c>
      <c r="L13" s="278"/>
      <c r="M13" s="151"/>
    </row>
    <row r="14" spans="1:13" s="146" customFormat="1" ht="37.5">
      <c r="A14" s="169" t="s">
        <v>181</v>
      </c>
      <c r="B14" s="170" t="s">
        <v>90</v>
      </c>
      <c r="C14" s="166">
        <v>43831</v>
      </c>
      <c r="D14" s="199">
        <v>44196</v>
      </c>
      <c r="E14" s="167" t="s">
        <v>67</v>
      </c>
      <c r="F14" s="167" t="s">
        <v>67</v>
      </c>
      <c r="G14" s="167" t="s">
        <v>0</v>
      </c>
      <c r="H14" s="167" t="s">
        <v>67</v>
      </c>
      <c r="I14" s="167" t="s">
        <v>67</v>
      </c>
      <c r="J14" s="167" t="s">
        <v>67</v>
      </c>
      <c r="K14" s="167" t="s">
        <v>67</v>
      </c>
      <c r="L14" s="278"/>
      <c r="M14" s="151"/>
    </row>
    <row r="15" spans="1:13" s="146" customFormat="1" ht="37.5">
      <c r="A15" s="169" t="s">
        <v>182</v>
      </c>
      <c r="B15" s="170" t="s">
        <v>87</v>
      </c>
      <c r="C15" s="166">
        <v>44197</v>
      </c>
      <c r="D15" s="199">
        <v>44561</v>
      </c>
      <c r="E15" s="167" t="s">
        <v>67</v>
      </c>
      <c r="F15" s="167" t="s">
        <v>67</v>
      </c>
      <c r="G15" s="167" t="s">
        <v>0</v>
      </c>
      <c r="H15" s="167" t="s">
        <v>67</v>
      </c>
      <c r="I15" s="167" t="s">
        <v>67</v>
      </c>
      <c r="J15" s="167" t="s">
        <v>67</v>
      </c>
      <c r="K15" s="167" t="s">
        <v>67</v>
      </c>
      <c r="L15" s="278"/>
      <c r="M15" s="151"/>
    </row>
    <row r="16" spans="1:13" s="146" customFormat="1" ht="37.5">
      <c r="A16" s="169" t="s">
        <v>183</v>
      </c>
      <c r="B16" s="170" t="s">
        <v>88</v>
      </c>
      <c r="C16" s="166">
        <v>44197</v>
      </c>
      <c r="D16" s="199">
        <v>44561</v>
      </c>
      <c r="E16" s="167" t="s">
        <v>67</v>
      </c>
      <c r="F16" s="167" t="s">
        <v>67</v>
      </c>
      <c r="G16" s="167" t="s">
        <v>0</v>
      </c>
      <c r="H16" s="167" t="s">
        <v>67</v>
      </c>
      <c r="I16" s="167" t="s">
        <v>67</v>
      </c>
      <c r="J16" s="167" t="s">
        <v>67</v>
      </c>
      <c r="K16" s="167" t="s">
        <v>67</v>
      </c>
      <c r="L16" s="278"/>
      <c r="M16" s="151"/>
    </row>
    <row r="17" spans="1:26" s="146" customFormat="1" ht="37.5">
      <c r="A17" s="169" t="s">
        <v>184</v>
      </c>
      <c r="B17" s="170" t="s">
        <v>90</v>
      </c>
      <c r="C17" s="166">
        <v>44197</v>
      </c>
      <c r="D17" s="199">
        <v>44561</v>
      </c>
      <c r="E17" s="167" t="s">
        <v>67</v>
      </c>
      <c r="F17" s="167" t="s">
        <v>67</v>
      </c>
      <c r="G17" s="167" t="s">
        <v>0</v>
      </c>
      <c r="H17" s="167" t="s">
        <v>67</v>
      </c>
      <c r="I17" s="167" t="s">
        <v>67</v>
      </c>
      <c r="J17" s="167" t="s">
        <v>67</v>
      </c>
      <c r="K17" s="167" t="s">
        <v>67</v>
      </c>
      <c r="L17" s="279"/>
      <c r="M17" s="151"/>
    </row>
    <row r="18" spans="1:26" s="146" customFormat="1" ht="225">
      <c r="A18" s="169" t="s">
        <v>26</v>
      </c>
      <c r="B18" s="170" t="s">
        <v>175</v>
      </c>
      <c r="C18" s="166">
        <v>44013</v>
      </c>
      <c r="D18" s="199">
        <v>45597</v>
      </c>
      <c r="E18" s="167" t="s">
        <v>67</v>
      </c>
      <c r="F18" s="167" t="s">
        <v>67</v>
      </c>
      <c r="G18" s="167" t="s">
        <v>0</v>
      </c>
      <c r="H18" s="167" t="s">
        <v>67</v>
      </c>
      <c r="I18" s="167" t="s">
        <v>67</v>
      </c>
      <c r="J18" s="167" t="s">
        <v>67</v>
      </c>
      <c r="K18" s="167">
        <v>34133.199999999997</v>
      </c>
      <c r="L18" s="168" t="s">
        <v>233</v>
      </c>
      <c r="M18" s="151"/>
      <c r="Q18" s="212" t="s">
        <v>212</v>
      </c>
    </row>
    <row r="19" spans="1:26" s="146" customFormat="1" ht="112.5">
      <c r="A19" s="169" t="s">
        <v>185</v>
      </c>
      <c r="B19" s="170" t="s">
        <v>201</v>
      </c>
      <c r="C19" s="166">
        <v>45292</v>
      </c>
      <c r="D19" s="199">
        <v>45597</v>
      </c>
      <c r="E19" s="167" t="s">
        <v>67</v>
      </c>
      <c r="F19" s="167" t="s">
        <v>67</v>
      </c>
      <c r="G19" s="167" t="s">
        <v>0</v>
      </c>
      <c r="H19" s="167" t="s">
        <v>67</v>
      </c>
      <c r="I19" s="167" t="s">
        <v>67</v>
      </c>
      <c r="J19" s="167" t="s">
        <v>67</v>
      </c>
      <c r="K19" s="167" t="s">
        <v>67</v>
      </c>
      <c r="L19" s="168" t="s">
        <v>234</v>
      </c>
      <c r="M19" s="151"/>
      <c r="S19" s="212" t="s">
        <v>46</v>
      </c>
    </row>
    <row r="20" spans="1:26" s="146" customFormat="1" ht="243.75">
      <c r="A20" s="169" t="s">
        <v>186</v>
      </c>
      <c r="B20" s="170" t="s">
        <v>206</v>
      </c>
      <c r="C20" s="166">
        <v>45292</v>
      </c>
      <c r="D20" s="199">
        <v>45597</v>
      </c>
      <c r="E20" s="167" t="s">
        <v>67</v>
      </c>
      <c r="F20" s="167" t="s">
        <v>67</v>
      </c>
      <c r="G20" s="167" t="s">
        <v>0</v>
      </c>
      <c r="H20" s="167" t="s">
        <v>67</v>
      </c>
      <c r="I20" s="167" t="s">
        <v>67</v>
      </c>
      <c r="J20" s="167" t="s">
        <v>67</v>
      </c>
      <c r="K20" s="167" t="s">
        <v>67</v>
      </c>
      <c r="L20" s="168" t="s">
        <v>213</v>
      </c>
      <c r="M20" s="151"/>
      <c r="V20" s="212" t="s">
        <v>46</v>
      </c>
    </row>
    <row r="21" spans="1:26" s="146" customFormat="1" ht="131.25">
      <c r="A21" s="169" t="s">
        <v>187</v>
      </c>
      <c r="B21" s="170" t="s">
        <v>202</v>
      </c>
      <c r="C21" s="166">
        <v>45292</v>
      </c>
      <c r="D21" s="199">
        <v>45597</v>
      </c>
      <c r="E21" s="167" t="s">
        <v>67</v>
      </c>
      <c r="F21" s="167" t="s">
        <v>67</v>
      </c>
      <c r="G21" s="167" t="s">
        <v>0</v>
      </c>
      <c r="H21" s="167" t="s">
        <v>67</v>
      </c>
      <c r="I21" s="167" t="s">
        <v>67</v>
      </c>
      <c r="J21" s="167" t="s">
        <v>67</v>
      </c>
      <c r="K21" s="167" t="s">
        <v>67</v>
      </c>
      <c r="L21" s="168" t="s">
        <v>235</v>
      </c>
      <c r="M21" s="151"/>
    </row>
    <row r="22" spans="1:26" s="146" customFormat="1" ht="112.5">
      <c r="A22" s="169" t="s">
        <v>188</v>
      </c>
      <c r="B22" s="170" t="s">
        <v>203</v>
      </c>
      <c r="C22" s="166">
        <v>45292</v>
      </c>
      <c r="D22" s="199">
        <v>45597</v>
      </c>
      <c r="E22" s="167" t="s">
        <v>67</v>
      </c>
      <c r="F22" s="167" t="s">
        <v>67</v>
      </c>
      <c r="G22" s="167" t="s">
        <v>0</v>
      </c>
      <c r="H22" s="167" t="s">
        <v>67</v>
      </c>
      <c r="I22" s="167" t="s">
        <v>67</v>
      </c>
      <c r="J22" s="167" t="s">
        <v>67</v>
      </c>
      <c r="K22" s="167" t="s">
        <v>67</v>
      </c>
      <c r="L22" s="168" t="s">
        <v>214</v>
      </c>
      <c r="M22" s="151"/>
    </row>
    <row r="23" spans="1:26" s="146" customFormat="1" ht="243.75">
      <c r="A23" s="169" t="s">
        <v>189</v>
      </c>
      <c r="B23" s="170" t="s">
        <v>207</v>
      </c>
      <c r="C23" s="166">
        <v>45292</v>
      </c>
      <c r="D23" s="199">
        <v>45597</v>
      </c>
      <c r="E23" s="167" t="s">
        <v>67</v>
      </c>
      <c r="F23" s="167" t="s">
        <v>67</v>
      </c>
      <c r="G23" s="167" t="s">
        <v>0</v>
      </c>
      <c r="H23" s="167" t="s">
        <v>67</v>
      </c>
      <c r="I23" s="167" t="s">
        <v>67</v>
      </c>
      <c r="J23" s="167" t="s">
        <v>67</v>
      </c>
      <c r="K23" s="167" t="s">
        <v>67</v>
      </c>
      <c r="L23" s="168" t="s">
        <v>236</v>
      </c>
      <c r="M23" s="151"/>
      <c r="V23" s="212" t="s">
        <v>134</v>
      </c>
    </row>
    <row r="24" spans="1:26" s="146" customFormat="1" ht="93.75">
      <c r="A24" s="169" t="s">
        <v>190</v>
      </c>
      <c r="B24" s="170" t="s">
        <v>204</v>
      </c>
      <c r="C24" s="166">
        <v>45292</v>
      </c>
      <c r="D24" s="199">
        <v>45597</v>
      </c>
      <c r="E24" s="167" t="s">
        <v>67</v>
      </c>
      <c r="F24" s="167" t="s">
        <v>67</v>
      </c>
      <c r="G24" s="167" t="s">
        <v>0</v>
      </c>
      <c r="H24" s="167" t="s">
        <v>67</v>
      </c>
      <c r="I24" s="167" t="s">
        <v>67</v>
      </c>
      <c r="J24" s="167" t="s">
        <v>67</v>
      </c>
      <c r="K24" s="167" t="s">
        <v>67</v>
      </c>
      <c r="L24" s="168" t="s">
        <v>237</v>
      </c>
      <c r="M24" s="151"/>
      <c r="T24" s="212" t="s">
        <v>215</v>
      </c>
      <c r="W24" s="212" t="s">
        <v>134</v>
      </c>
    </row>
    <row r="25" spans="1:26" s="146" customFormat="1" ht="105" customHeight="1">
      <c r="A25" s="169" t="s">
        <v>191</v>
      </c>
      <c r="B25" s="170" t="s">
        <v>205</v>
      </c>
      <c r="C25" s="166">
        <v>45292</v>
      </c>
      <c r="D25" s="199">
        <v>45597</v>
      </c>
      <c r="E25" s="167" t="s">
        <v>67</v>
      </c>
      <c r="F25" s="167" t="s">
        <v>67</v>
      </c>
      <c r="G25" s="167" t="s">
        <v>0</v>
      </c>
      <c r="H25" s="167" t="s">
        <v>67</v>
      </c>
      <c r="I25" s="167" t="s">
        <v>67</v>
      </c>
      <c r="J25" s="167" t="s">
        <v>67</v>
      </c>
      <c r="K25" s="167" t="s">
        <v>67</v>
      </c>
      <c r="L25" s="168" t="s">
        <v>238</v>
      </c>
      <c r="M25" s="151"/>
    </row>
    <row r="26" spans="1:26" s="146" customFormat="1" ht="168.75">
      <c r="A26" s="169" t="s">
        <v>192</v>
      </c>
      <c r="B26" s="170" t="s">
        <v>94</v>
      </c>
      <c r="C26" s="166">
        <v>45292</v>
      </c>
      <c r="D26" s="199">
        <v>45597</v>
      </c>
      <c r="E26" s="167" t="s">
        <v>67</v>
      </c>
      <c r="F26" s="167" t="s">
        <v>67</v>
      </c>
      <c r="G26" s="167" t="s">
        <v>0</v>
      </c>
      <c r="H26" s="167" t="s">
        <v>67</v>
      </c>
      <c r="I26" s="167" t="s">
        <v>67</v>
      </c>
      <c r="J26" s="167" t="s">
        <v>67</v>
      </c>
      <c r="K26" s="167" t="s">
        <v>67</v>
      </c>
      <c r="L26" s="168" t="s">
        <v>239</v>
      </c>
      <c r="M26" s="151"/>
    </row>
    <row r="27" spans="1:26" s="146" customFormat="1" ht="75">
      <c r="A27" s="169" t="s">
        <v>193</v>
      </c>
      <c r="B27" s="170" t="s">
        <v>129</v>
      </c>
      <c r="C27" s="166">
        <v>45292</v>
      </c>
      <c r="D27" s="199">
        <v>45597</v>
      </c>
      <c r="E27" s="167" t="s">
        <v>67</v>
      </c>
      <c r="F27" s="167" t="s">
        <v>67</v>
      </c>
      <c r="G27" s="167" t="s">
        <v>0</v>
      </c>
      <c r="H27" s="167" t="s">
        <v>67</v>
      </c>
      <c r="I27" s="167" t="s">
        <v>67</v>
      </c>
      <c r="J27" s="167" t="s">
        <v>67</v>
      </c>
      <c r="K27" s="167" t="s">
        <v>67</v>
      </c>
      <c r="L27" s="168" t="s">
        <v>240</v>
      </c>
      <c r="M27" s="151"/>
    </row>
    <row r="28" spans="1:26" s="146" customFormat="1" ht="337.5">
      <c r="A28" s="169" t="s">
        <v>27</v>
      </c>
      <c r="B28" s="170" t="s">
        <v>208</v>
      </c>
      <c r="C28" s="166">
        <v>45292</v>
      </c>
      <c r="D28" s="199">
        <v>45657</v>
      </c>
      <c r="E28" s="167" t="s">
        <v>67</v>
      </c>
      <c r="F28" s="167" t="s">
        <v>67</v>
      </c>
      <c r="G28" s="167" t="s">
        <v>0</v>
      </c>
      <c r="H28" s="167" t="s">
        <v>67</v>
      </c>
      <c r="I28" s="167" t="s">
        <v>67</v>
      </c>
      <c r="J28" s="167" t="s">
        <v>67</v>
      </c>
      <c r="K28" s="167" t="s">
        <v>67</v>
      </c>
      <c r="L28" s="168" t="s">
        <v>216</v>
      </c>
      <c r="M28" s="151"/>
      <c r="Q28" s="212" t="s">
        <v>134</v>
      </c>
    </row>
    <row r="29" spans="1:26" s="146" customFormat="1" ht="168.75">
      <c r="A29" s="169" t="s">
        <v>194</v>
      </c>
      <c r="B29" s="170" t="s">
        <v>217</v>
      </c>
      <c r="C29" s="166">
        <v>45292</v>
      </c>
      <c r="D29" s="199">
        <v>45453</v>
      </c>
      <c r="E29" s="167" t="s">
        <v>67</v>
      </c>
      <c r="F29" s="167" t="s">
        <v>67</v>
      </c>
      <c r="G29" s="167" t="s">
        <v>0</v>
      </c>
      <c r="H29" s="167" t="s">
        <v>67</v>
      </c>
      <c r="I29" s="167" t="s">
        <v>67</v>
      </c>
      <c r="J29" s="167" t="s">
        <v>67</v>
      </c>
      <c r="K29" s="167" t="s">
        <v>67</v>
      </c>
      <c r="L29" s="168" t="s">
        <v>218</v>
      </c>
      <c r="M29" s="151"/>
      <c r="U29" s="212" t="s">
        <v>134</v>
      </c>
      <c r="V29" s="212" t="s">
        <v>46</v>
      </c>
    </row>
    <row r="30" spans="1:26" s="146" customFormat="1" ht="168.75">
      <c r="A30" s="169" t="s">
        <v>195</v>
      </c>
      <c r="B30" s="170" t="s">
        <v>220</v>
      </c>
      <c r="C30" s="166">
        <v>45292</v>
      </c>
      <c r="D30" s="199">
        <v>45483</v>
      </c>
      <c r="E30" s="167" t="s">
        <v>67</v>
      </c>
      <c r="F30" s="167" t="s">
        <v>67</v>
      </c>
      <c r="G30" s="167" t="s">
        <v>0</v>
      </c>
      <c r="H30" s="167" t="s">
        <v>67</v>
      </c>
      <c r="I30" s="167" t="s">
        <v>67</v>
      </c>
      <c r="J30" s="167" t="s">
        <v>67</v>
      </c>
      <c r="K30" s="167" t="s">
        <v>67</v>
      </c>
      <c r="L30" s="168" t="s">
        <v>219</v>
      </c>
      <c r="M30" s="151"/>
      <c r="Z30" s="212" t="s">
        <v>212</v>
      </c>
    </row>
    <row r="31" spans="1:26" s="146" customFormat="1" ht="168.75">
      <c r="A31" s="169" t="s">
        <v>196</v>
      </c>
      <c r="B31" s="170" t="s">
        <v>221</v>
      </c>
      <c r="C31" s="166">
        <v>45292</v>
      </c>
      <c r="D31" s="199">
        <v>45516</v>
      </c>
      <c r="E31" s="167" t="s">
        <v>67</v>
      </c>
      <c r="F31" s="167" t="s">
        <v>67</v>
      </c>
      <c r="G31" s="167" t="s">
        <v>0</v>
      </c>
      <c r="H31" s="167" t="s">
        <v>67</v>
      </c>
      <c r="I31" s="167" t="s">
        <v>67</v>
      </c>
      <c r="J31" s="167" t="s">
        <v>67</v>
      </c>
      <c r="K31" s="167" t="s">
        <v>67</v>
      </c>
      <c r="L31" s="168" t="s">
        <v>222</v>
      </c>
      <c r="M31" s="151"/>
    </row>
    <row r="32" spans="1:26" s="146" customFormat="1" ht="168.75">
      <c r="A32" s="169" t="s">
        <v>197</v>
      </c>
      <c r="B32" s="170" t="s">
        <v>223</v>
      </c>
      <c r="C32" s="166">
        <v>45292</v>
      </c>
      <c r="D32" s="199">
        <v>45545</v>
      </c>
      <c r="E32" s="167" t="s">
        <v>67</v>
      </c>
      <c r="F32" s="167" t="s">
        <v>67</v>
      </c>
      <c r="G32" s="167" t="s">
        <v>0</v>
      </c>
      <c r="H32" s="167" t="s">
        <v>67</v>
      </c>
      <c r="I32" s="167" t="s">
        <v>67</v>
      </c>
      <c r="J32" s="167" t="s">
        <v>67</v>
      </c>
      <c r="K32" s="167" t="s">
        <v>67</v>
      </c>
      <c r="L32" s="168" t="s">
        <v>227</v>
      </c>
      <c r="M32" s="151"/>
      <c r="U32" s="212" t="s">
        <v>46</v>
      </c>
      <c r="V32" s="212" t="s">
        <v>46</v>
      </c>
    </row>
    <row r="33" spans="1:13" s="146" customFormat="1" ht="168.75">
      <c r="A33" s="169" t="s">
        <v>198</v>
      </c>
      <c r="B33" s="170" t="s">
        <v>224</v>
      </c>
      <c r="C33" s="166">
        <v>45292</v>
      </c>
      <c r="D33" s="199">
        <v>45575</v>
      </c>
      <c r="E33" s="167" t="s">
        <v>67</v>
      </c>
      <c r="F33" s="167" t="s">
        <v>67</v>
      </c>
      <c r="G33" s="167" t="s">
        <v>0</v>
      </c>
      <c r="H33" s="167" t="s">
        <v>67</v>
      </c>
      <c r="I33" s="167" t="s">
        <v>67</v>
      </c>
      <c r="J33" s="167" t="s">
        <v>67</v>
      </c>
      <c r="K33" s="167" t="s">
        <v>67</v>
      </c>
      <c r="L33" s="168" t="s">
        <v>228</v>
      </c>
      <c r="M33" s="151"/>
    </row>
    <row r="34" spans="1:13" s="146" customFormat="1" ht="168.75">
      <c r="A34" s="169" t="s">
        <v>199</v>
      </c>
      <c r="B34" s="170" t="s">
        <v>225</v>
      </c>
      <c r="C34" s="166">
        <v>45292</v>
      </c>
      <c r="D34" s="199">
        <v>45607</v>
      </c>
      <c r="E34" s="167" t="s">
        <v>67</v>
      </c>
      <c r="F34" s="167" t="s">
        <v>67</v>
      </c>
      <c r="G34" s="167" t="s">
        <v>0</v>
      </c>
      <c r="H34" s="167" t="s">
        <v>67</v>
      </c>
      <c r="I34" s="167" t="s">
        <v>67</v>
      </c>
      <c r="J34" s="167" t="s">
        <v>67</v>
      </c>
      <c r="K34" s="167" t="s">
        <v>67</v>
      </c>
      <c r="L34" s="168" t="s">
        <v>229</v>
      </c>
      <c r="M34" s="151"/>
    </row>
    <row r="35" spans="1:13" s="146" customFormat="1" ht="168.75">
      <c r="A35" s="169" t="s">
        <v>200</v>
      </c>
      <c r="B35" s="170" t="s">
        <v>226</v>
      </c>
      <c r="C35" s="166">
        <v>45292</v>
      </c>
      <c r="D35" s="199">
        <v>45636</v>
      </c>
      <c r="E35" s="167" t="s">
        <v>67</v>
      </c>
      <c r="F35" s="167" t="s">
        <v>67</v>
      </c>
      <c r="G35" s="167" t="s">
        <v>0</v>
      </c>
      <c r="H35" s="167" t="s">
        <v>67</v>
      </c>
      <c r="I35" s="167" t="s">
        <v>67</v>
      </c>
      <c r="J35" s="167" t="s">
        <v>67</v>
      </c>
      <c r="K35" s="167" t="s">
        <v>67</v>
      </c>
      <c r="L35" s="168" t="s">
        <v>230</v>
      </c>
      <c r="M35" s="151"/>
    </row>
  </sheetData>
  <mergeCells count="15">
    <mergeCell ref="H1:J1"/>
    <mergeCell ref="K1:M1"/>
    <mergeCell ref="A2:M2"/>
    <mergeCell ref="A4:A5"/>
    <mergeCell ref="B4:B5"/>
    <mergeCell ref="C4:D4"/>
    <mergeCell ref="E4:F4"/>
    <mergeCell ref="G4:G5"/>
    <mergeCell ref="H4:H5"/>
    <mergeCell ref="I4:J4"/>
    <mergeCell ref="L9:L17"/>
    <mergeCell ref="B7:L7"/>
    <mergeCell ref="K4:K5"/>
    <mergeCell ref="L4:L5"/>
    <mergeCell ref="M4:M5"/>
  </mergeCells>
  <pageMargins left="0.59055118110236227" right="0.59055118110236227" top="0.59055118110236227" bottom="0.59055118110236227" header="0.31496062992125984" footer="0.51181102362204722"/>
  <pageSetup paperSize="9" scale="45" firstPageNumber="14" fitToHeight="4" orientation="landscape" useFirstPageNumber="1" horizontalDpi="300" verticalDpi="300" r:id="rId1"/>
  <headerFooter>
    <oddHeader>&amp;C&amp;P</oddHeader>
  </headerFooter>
  <colBreaks count="1" manualBreakCount="1">
    <brk id="12" max="34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S33" sqref="S33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27</vt:i4>
      </vt:variant>
    </vt:vector>
  </HeadingPairs>
  <TitlesOfParts>
    <vt:vector size="36" baseType="lpstr">
      <vt:lpstr>1.5. Фин. обес. РП</vt:lpstr>
      <vt:lpstr>План реализации РП -1</vt:lpstr>
      <vt:lpstr>2.2. Показатели РП</vt:lpstr>
      <vt:lpstr>2.3. Пок. РП по мес.</vt:lpstr>
      <vt:lpstr>2.4. Мероприятия РП</vt:lpstr>
      <vt:lpstr>2.5. Фин. обес. РП</vt:lpstr>
      <vt:lpstr>2.6. Бюджет РП по месяцам</vt:lpstr>
      <vt:lpstr>План реализации РП 2</vt:lpstr>
      <vt:lpstr>Лист1</vt:lpstr>
      <vt:lpstr>'2.2. Показатели РП'!_bookmark5</vt:lpstr>
      <vt:lpstr>'2.4. Мероприятия РП'!_ftnref1</vt:lpstr>
      <vt:lpstr>'2.4. Мероприятия РП'!_ftnref3</vt:lpstr>
      <vt:lpstr>'План реализации РП -1'!_ftnref4</vt:lpstr>
      <vt:lpstr>'План реализации РП 2'!_ftnref4</vt:lpstr>
      <vt:lpstr>'План реализации РП -1'!_ftnref5</vt:lpstr>
      <vt:lpstr>'План реализации РП 2'!_ftnref5</vt:lpstr>
      <vt:lpstr>'План реализации РП -1'!_ftnref6</vt:lpstr>
      <vt:lpstr>'План реализации РП 2'!_ftnref6</vt:lpstr>
      <vt:lpstr>'План реализации РП -1'!_ftnref7</vt:lpstr>
      <vt:lpstr>'План реализации РП 2'!_ftnref7</vt:lpstr>
      <vt:lpstr>'План реализации РП -1'!_ftnref8</vt:lpstr>
      <vt:lpstr>'План реализации РП 2'!_ftnref8</vt:lpstr>
      <vt:lpstr>'План реализации РП -1'!_Hlk127704986</vt:lpstr>
      <vt:lpstr>'План реализации РП 2'!_Hlk127704986</vt:lpstr>
      <vt:lpstr>'1.5. Фин. обес. РП'!Заголовки_для_печати</vt:lpstr>
      <vt:lpstr>'2.5. Фин. обес. РП'!Заголовки_для_печати</vt:lpstr>
      <vt:lpstr>'План реализации РП -1'!Заголовки_для_печати</vt:lpstr>
      <vt:lpstr>'План реализации РП 2'!Заголовки_для_печати</vt:lpstr>
      <vt:lpstr>'1.5. Фин. обес. РП'!Область_печати</vt:lpstr>
      <vt:lpstr>'2.2. Показатели РП'!Область_печати</vt:lpstr>
      <vt:lpstr>'2.3. Пок. РП по мес.'!Область_печати</vt:lpstr>
      <vt:lpstr>'2.4. Мероприятия РП'!Область_печати</vt:lpstr>
      <vt:lpstr>'2.5. Фин. обес. РП'!Область_печати</vt:lpstr>
      <vt:lpstr>'2.6. Бюджет РП по месяцам'!Область_печати</vt:lpstr>
      <vt:lpstr>'План реализации РП -1'!Область_печати</vt:lpstr>
      <vt:lpstr>'План реализации РП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</dc:creator>
  <cp:lastModifiedBy>Шеховцова</cp:lastModifiedBy>
  <cp:lastPrinted>2024-07-09T13:05:56Z</cp:lastPrinted>
  <dcterms:created xsi:type="dcterms:W3CDTF">2023-05-16T06:08:28Z</dcterms:created>
  <dcterms:modified xsi:type="dcterms:W3CDTF">2024-07-09T13:06:03Z</dcterms:modified>
</cp:coreProperties>
</file>