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8455" windowHeight="12255" activeTab="2"/>
  </bookViews>
  <sheets>
    <sheet name="1.2. Показатели РП" sheetId="1" r:id="rId1"/>
    <sheet name="1.4. Мероприятия РП" sheetId="3" r:id="rId2"/>
    <sheet name="1.5. Фин. обес. РП" sheetId="4" r:id="rId3"/>
  </sheets>
  <definedNames>
    <definedName name="_bookmark5" localSheetId="0">'1.2. Показатели РП'!$B$8</definedName>
    <definedName name="_bookmark5" localSheetId="1">#REF!</definedName>
    <definedName name="_bookmark5" localSheetId="2">#REF!</definedName>
    <definedName name="_ftn1" localSheetId="1">#REF!</definedName>
    <definedName name="_ftn1" localSheetId="2">#REF!</definedName>
    <definedName name="_ftn2" localSheetId="1">#REF!</definedName>
    <definedName name="_ftn2" localSheetId="2">#REF!</definedName>
    <definedName name="_ftnref1" localSheetId="1">'1.4. Мероприятия РП'!$E$4</definedName>
    <definedName name="_ftnref1" localSheetId="2">#REF!</definedName>
    <definedName name="_ftnref2" localSheetId="1">'1.4. Мероприятия РП'!#REF!</definedName>
    <definedName name="_ftnref2" localSheetId="2">#REF!</definedName>
    <definedName name="_ftnref3" localSheetId="1">'1.4. Мероприятия РП'!#REF!</definedName>
    <definedName name="_ftnref3" localSheetId="2">#REF!</definedName>
    <definedName name="_xlnm.Print_Titles" localSheetId="1">'1.4. Мероприятия РП'!$4:$5</definedName>
    <definedName name="_xlnm.Print_Titles" localSheetId="2">'1.5. Фин. обес. РП'!$4:$6</definedName>
    <definedName name="_xlnm.Print_Area" localSheetId="0">'1.2. Показатели РП'!$A$2:$Q$17</definedName>
    <definedName name="_xlnm.Print_Area" localSheetId="1">'1.4. Мероприятия РП'!$A$2:$Q$8</definedName>
    <definedName name="_xlnm.Print_Area" localSheetId="2">'1.5. Фин. обес. РП'!$A$2:$O$45</definedName>
  </definedNames>
  <calcPr calcId="124519"/>
</workbook>
</file>

<file path=xl/calcChain.xml><?xml version="1.0" encoding="utf-8"?>
<calcChain xmlns="http://schemas.openxmlformats.org/spreadsheetml/2006/main">
  <c r="P45" i="4"/>
  <c r="H32"/>
  <c r="O32" s="1"/>
  <c r="H45"/>
  <c r="I53"/>
  <c r="I48"/>
  <c r="H48"/>
  <c r="H47"/>
  <c r="I50"/>
  <c r="H29"/>
  <c r="O27"/>
  <c r="O26"/>
  <c r="O25"/>
  <c r="O48" s="1"/>
  <c r="J48"/>
  <c r="O24"/>
  <c r="O23"/>
  <c r="O22"/>
  <c r="O21"/>
  <c r="O20"/>
  <c r="O19"/>
  <c r="O18"/>
  <c r="O17"/>
  <c r="K47"/>
  <c r="J47"/>
  <c r="O15"/>
  <c r="O14"/>
  <c r="O13"/>
  <c r="O12"/>
  <c r="O11"/>
  <c r="O10"/>
  <c r="O9"/>
  <c r="O47" s="1"/>
  <c r="H9"/>
  <c r="A1"/>
  <c r="A1" i="3"/>
  <c r="A1" i="1"/>
  <c r="O53" i="4" l="1"/>
  <c r="O45" s="1"/>
  <c r="O29"/>
  <c r="I47"/>
  <c r="O16"/>
  <c r="H50"/>
  <c r="O50" s="1"/>
</calcChain>
</file>

<file path=xl/sharedStrings.xml><?xml version="1.0" encoding="utf-8"?>
<sst xmlns="http://schemas.openxmlformats.org/spreadsheetml/2006/main" count="356" uniqueCount="105">
  <si>
    <t>2. Показатели регионального проекта 1</t>
  </si>
  <si>
    <t>№ п/п</t>
  </si>
  <si>
    <t>Показатели регионального проекта</t>
  </si>
  <si>
    <t>Уровень показателя</t>
  </si>
  <si>
    <t>Признак возрастания / убывания</t>
  </si>
  <si>
    <t>Единица измерения (по ОКЕИ)</t>
  </si>
  <si>
    <t>Базовое значение</t>
  </si>
  <si>
    <t>Период, год</t>
  </si>
  <si>
    <t>Нарастающий итог</t>
  </si>
  <si>
    <t>Признак "Участие муниципального образования"</t>
  </si>
  <si>
    <t xml:space="preserve">Информационная система </t>
  </si>
  <si>
    <t>значение</t>
  </si>
  <si>
    <t>год</t>
  </si>
  <si>
    <t>1.</t>
  </si>
  <si>
    <t xml:space="preserve">Повышено качество дорожной сети, в том числе уличной сети, городских агломераций          </t>
  </si>
  <si>
    <t>1.1</t>
  </si>
  <si>
    <t>Доля дорожной сети городских агломераций, находящаяся в нормативном состоянии</t>
  </si>
  <si>
    <t>Федеральный проект</t>
  </si>
  <si>
    <t>Прогрессирующий</t>
  </si>
  <si>
    <t>Процент</t>
  </si>
  <si>
    <t xml:space="preserve"> - </t>
  </si>
  <si>
    <t>Да</t>
  </si>
  <si>
    <t>Нет</t>
  </si>
  <si>
    <t>-</t>
  </si>
  <si>
    <t>1.2</t>
  </si>
  <si>
    <t>Доля автомобильных дорог регионального                           и межмуниципального значения, соответствующих нормативным требованиям</t>
  </si>
  <si>
    <t>1.3</t>
  </si>
  <si>
    <t>Доля автомобильных дорог регионального значения, входящих в опорную сеть, соответствующих нормативным требованиям</t>
  </si>
  <si>
    <t>1.4</t>
  </si>
  <si>
    <t>Доля автомобильных дорог регионального значения, входящих в опорную сеть, рассчитанных на нормативную нагрузку не менее 11,5 тонн                       на ось</t>
  </si>
  <si>
    <t>2.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</si>
  <si>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</si>
  <si>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2.1</t>
  </si>
  <si>
    <t>Протяженность приведенных в нормативное состояние искусственных сооружений                                  на автомобильных дорогах регионального                          или межмуниципального и местного значения (накопленным итогом)</t>
  </si>
  <si>
    <t>Тысяча погонных метров</t>
  </si>
  <si>
    <t>2.2</t>
  </si>
  <si>
    <t>Доля искусственных сооружений, расположенных на автомобильных дорогах общего пользования регионального значения, входящих в опорную сеть, рассчитанных на нагрузку не менее А11</t>
  </si>
  <si>
    <t>3.</t>
  </si>
  <si>
    <t>Повышение доли отечественного оборудования (товаров, работ, услуг) в общем объеме закупок</t>
  </si>
  <si>
    <t>3.1</t>
  </si>
  <si>
    <t>Доля отечественного оборудования (товаров, работ, услуг) в общем объеме закупок</t>
  </si>
  <si>
    <t>4. Мероприятия (результаты) регионального проекта 1</t>
  </si>
  <si>
    <t>№                      п/п</t>
  </si>
  <si>
    <t>Наименование мероприятия (результата)</t>
  </si>
  <si>
    <t>Наименование структурных элементов государственных программ вместе с наименованием государственной программы</t>
  </si>
  <si>
    <t>Тип мероприятия (результата)</t>
  </si>
  <si>
    <t>Уровень мероприятия (результата)</t>
  </si>
  <si>
    <t>Связь с показателями регионального проекта</t>
  </si>
  <si>
    <t>Повышено качество дорожной сети, в том числе доведено до нормативного состояния 60 % региональных дорог и 85 % дорог крупнейших городских агломераций</t>
  </si>
  <si>
    <t>1.1.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</si>
  <si>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</t>
  </si>
  <si>
    <t>Х</t>
  </si>
  <si>
    <t xml:space="preserve">Единица </t>
  </si>
  <si>
    <t xml:space="preserve"> -</t>
  </si>
  <si>
    <t>Благоустройство территории, ремонт объектов недвижимого имущества</t>
  </si>
  <si>
    <t>1.1.1.</t>
  </si>
  <si>
    <t xml:space="preserve">  </t>
  </si>
  <si>
    <t>3.1.</t>
  </si>
  <si>
    <t>Значение мероприятия (результата), параметра характеристики мероприятия (результата) по годам</t>
  </si>
  <si>
    <t xml:space="preserve"> 
Приведены в нормативное состояние автомобильные дороги регионального                        или межмуниципального, местного значения и искусственные дорожные сооружения на них</t>
  </si>
  <si>
    <t>Национальный проект</t>
  </si>
  <si>
    <t>Протяженность приведенных                                            в нормативное состояние искусственных сооружений                                                           на автомобильных дорогах регионального или межмуниципального и местного значения (накопленным итогом)</t>
  </si>
  <si>
    <t>Количество отремонтированных объектов на автомобильных дорогах регионального и межмуниципального, местного значения и искусственных сооружений на них в рамках мероприятий, направленных на достижение показателей федерального проекта "Региональная и местная дорожная сеть".</t>
  </si>
  <si>
    <t>5. Финансовое обеспечение реализации регионального проекта 1</t>
  </si>
  <si>
    <t>Наименование мероприятия (результата) и источники финансирования</t>
  </si>
  <si>
    <t>Код бюджетной классификации</t>
  </si>
  <si>
    <t>Объем финансового обеспечения по годам,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</si>
  <si>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</si>
  <si>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</si>
  <si>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</si>
  <si>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</si>
  <si>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</si>
  <si>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</si>
  <si>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</si>
  <si>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</si>
  <si>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</si>
  <si>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</si>
  <si>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Региональный бюджет (всего), из них:</t>
  </si>
  <si>
    <t>10 1 R1</t>
  </si>
  <si>
    <t xml:space="preserve"> 04 09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</si>
  <si>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</si>
  <si>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</si>
  <si>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</si>
  <si>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</si>
  <si>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</si>
  <si>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</si>
  <si>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</si>
  <si>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</si>
  <si>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</si>
  <si>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</si>
  <si>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</si>
  <si>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</si>
  <si>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</si>
  <si>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</si>
  <si>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</si>
  <si>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</si>
  <si>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</si>
  <si>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Субъектами Российской Федерации заключены контракты (доведены государственные задания учреждениям), предусматривающие закупку отечественного оборудования (товаров, работ, услуг) в рамках федерального проекта «Региональная и местная дорожная сеть»</t>
  </si>
  <si>
    <t>4.</t>
  </si>
  <si>
    <t>Нераспределенный резерв (областной бюджет)</t>
  </si>
  <si>
    <t>Итого по региональному проекту:</t>
  </si>
  <si>
    <t>в том числе:</t>
  </si>
  <si>
    <t>Региональный бюджет</t>
  </si>
  <si>
    <t>Бюджеты муниципальных образований</t>
  </si>
  <si>
    <t>III. Паспорт регионального проекта «Региональная и местная дорожная сеть», входящего в национальный проект «Безопасные качественные дороги»                                                (далее  –  региональный проект 1)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</si>
</sst>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_-* #,##0.00\ _₽_-;\-* #,##0.00\ _₽_-;_-* &quot;-&quot;??\ _₽_-;_-@_-"/>
    <numFmt numFmtId="166" formatCode="#,##0.0"/>
  </numFmts>
  <fonts count="3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  <charset val="204"/>
    </font>
    <font>
      <sz val="10"/>
      <name val="Arial Cyr"/>
    </font>
    <font>
      <sz val="11"/>
      <color theme="1"/>
      <name val="Calibri"/>
      <family val="2"/>
      <charset val="204"/>
    </font>
    <font>
      <sz val="10"/>
      <name val="Helv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98">
    <xf numFmtId="0" fontId="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1" fillId="0" borderId="0"/>
    <xf numFmtId="0" fontId="1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165" fontId="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Protection="0"/>
    <xf numFmtId="165" fontId="1" fillId="0" borderId="0" applyFont="0" applyFill="0" applyBorder="0" applyAlignment="0" applyProtection="0"/>
    <xf numFmtId="165" fontId="1" fillId="0" borderId="0" applyFont="0" applyFill="0" applyBorder="0" applyProtection="0"/>
    <xf numFmtId="165" fontId="15" fillId="0" borderId="0" applyFont="0" applyFill="0" applyBorder="0" applyAlignment="0" applyProtection="0"/>
    <xf numFmtId="165" fontId="16" fillId="0" borderId="0" applyFont="0" applyFill="0" applyBorder="0" applyProtection="0"/>
    <xf numFmtId="0" fontId="17" fillId="0" borderId="0"/>
    <xf numFmtId="0" fontId="22" fillId="0" borderId="0" applyBorder="0" applyProtection="0"/>
    <xf numFmtId="0" fontId="17" fillId="0" borderId="0"/>
    <xf numFmtId="0" fontId="23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11" fillId="0" borderId="0"/>
    <xf numFmtId="0" fontId="17" fillId="0" borderId="0"/>
  </cellStyleXfs>
  <cellXfs count="121">
    <xf numFmtId="0" fontId="0" fillId="0" borderId="0" xfId="0"/>
    <xf numFmtId="0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/>
    </xf>
    <xf numFmtId="0" fontId="5" fillId="0" borderId="0" xfId="0" applyNumberFormat="1" applyFont="1" applyAlignment="1">
      <alignment vertical="top"/>
    </xf>
    <xf numFmtId="0" fontId="6" fillId="0" borderId="0" xfId="0" applyNumberFormat="1" applyFont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8" fillId="2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2" fillId="0" borderId="0" xfId="0" applyNumberFormat="1" applyFont="1"/>
    <xf numFmtId="0" fontId="3" fillId="0" borderId="0" xfId="0" applyNumberFormat="1" applyFont="1"/>
    <xf numFmtId="0" fontId="9" fillId="0" borderId="0" xfId="0" applyNumberFormat="1" applyFont="1"/>
    <xf numFmtId="0" fontId="9" fillId="0" borderId="0" xfId="0" applyNumberFormat="1" applyFont="1" applyAlignment="1">
      <alignment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21" fillId="0" borderId="5" xfId="0" applyNumberFormat="1" applyFont="1" applyBorder="1" applyAlignment="1">
      <alignment horizontal="center" vertical="center" wrapText="1"/>
    </xf>
    <xf numFmtId="0" fontId="21" fillId="2" borderId="5" xfId="0" applyNumberFormat="1" applyFont="1" applyFill="1" applyBorder="1" applyAlignment="1">
      <alignment horizontal="lef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1" fillId="0" borderId="0" xfId="0" applyNumberFormat="1" applyFont="1"/>
    <xf numFmtId="0" fontId="3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/>
    <xf numFmtId="0" fontId="2" fillId="0" borderId="0" xfId="95" applyFont="1" applyAlignment="1" applyProtection="1"/>
    <xf numFmtId="0" fontId="3" fillId="0" borderId="0" xfId="95" applyFont="1" applyAlignment="1" applyProtection="1"/>
    <xf numFmtId="0" fontId="9" fillId="0" borderId="0" xfId="95" applyFont="1" applyAlignment="1" applyProtection="1"/>
    <xf numFmtId="0" fontId="9" fillId="0" borderId="0" xfId="95" applyFont="1" applyAlignment="1" applyProtection="1">
      <alignment wrapText="1"/>
    </xf>
    <xf numFmtId="0" fontId="4" fillId="0" borderId="0" xfId="95" applyFont="1" applyAlignment="1" applyProtection="1">
      <alignment vertical="center"/>
    </xf>
    <xf numFmtId="0" fontId="19" fillId="0" borderId="0" xfId="95" applyFont="1" applyAlignment="1" applyProtection="1">
      <alignment horizontal="center" vertical="center" wrapText="1"/>
    </xf>
    <xf numFmtId="0" fontId="19" fillId="0" borderId="0" xfId="95" applyFont="1" applyAlignment="1" applyProtection="1">
      <alignment horizontal="center" vertical="center"/>
    </xf>
    <xf numFmtId="0" fontId="20" fillId="0" borderId="0" xfId="95" applyFont="1" applyAlignment="1" applyProtection="1">
      <alignment horizontal="center" vertical="center"/>
    </xf>
    <xf numFmtId="0" fontId="25" fillId="0" borderId="0" xfId="95" applyFont="1" applyAlignment="1" applyProtection="1"/>
    <xf numFmtId="0" fontId="3" fillId="0" borderId="0" xfId="95" applyFont="1" applyAlignment="1" applyProtection="1">
      <alignment horizontal="right" vertical="center"/>
    </xf>
    <xf numFmtId="0" fontId="6" fillId="0" borderId="1" xfId="95" applyFont="1" applyBorder="1" applyAlignment="1" applyProtection="1">
      <alignment horizontal="center" vertical="center" wrapText="1"/>
    </xf>
    <xf numFmtId="0" fontId="26" fillId="0" borderId="1" xfId="95" applyFont="1" applyBorder="1" applyAlignment="1" applyProtection="1">
      <alignment horizontal="center" vertical="center" wrapText="1"/>
    </xf>
    <xf numFmtId="0" fontId="3" fillId="0" borderId="1" xfId="95" applyFont="1" applyBorder="1" applyAlignment="1" applyProtection="1">
      <alignment horizontal="center" vertical="center" wrapText="1"/>
    </xf>
    <xf numFmtId="166" fontId="3" fillId="0" borderId="1" xfId="95" applyNumberFormat="1" applyFont="1" applyBorder="1" applyAlignment="1" applyProtection="1">
      <alignment horizontal="center" vertical="center" wrapText="1"/>
    </xf>
    <xf numFmtId="166" fontId="9" fillId="0" borderId="0" xfId="95" applyNumberFormat="1" applyFont="1" applyAlignment="1" applyProtection="1"/>
    <xf numFmtId="0" fontId="3" fillId="0" borderId="2" xfId="95" applyFont="1" applyBorder="1" applyAlignment="1" applyProtection="1">
      <alignment horizontal="center" vertical="center" wrapText="1"/>
    </xf>
    <xf numFmtId="166" fontId="3" fillId="0" borderId="4" xfId="95" applyNumberFormat="1" applyFont="1" applyBorder="1" applyAlignment="1" applyProtection="1">
      <alignment horizontal="center" vertical="center" wrapText="1"/>
    </xf>
    <xf numFmtId="166" fontId="3" fillId="0" borderId="2" xfId="95" applyNumberFormat="1" applyFont="1" applyBorder="1" applyAlignment="1" applyProtection="1">
      <alignment horizontal="center" vertical="center" wrapText="1"/>
    </xf>
    <xf numFmtId="0" fontId="9" fillId="0" borderId="1" xfId="95" applyFont="1" applyBorder="1" applyAlignment="1" applyProtection="1">
      <alignment horizontal="center"/>
    </xf>
    <xf numFmtId="166" fontId="3" fillId="0" borderId="12" xfId="95" applyNumberFormat="1" applyFont="1" applyBorder="1" applyAlignment="1" applyProtection="1">
      <alignment horizontal="center" vertical="center" wrapText="1"/>
    </xf>
    <xf numFmtId="166" fontId="3" fillId="0" borderId="14" xfId="95" applyNumberFormat="1" applyFont="1" applyBorder="1" applyAlignment="1" applyProtection="1">
      <alignment horizontal="center" vertical="center" wrapText="1"/>
    </xf>
    <xf numFmtId="166" fontId="3" fillId="0" borderId="13" xfId="95" applyNumberFormat="1" applyFont="1" applyBorder="1" applyAlignment="1" applyProtection="1">
      <alignment horizontal="center" vertical="center" wrapText="1"/>
    </xf>
    <xf numFmtId="0" fontId="21" fillId="0" borderId="1" xfId="97" applyFont="1" applyBorder="1" applyAlignment="1" applyProtection="1">
      <alignment horizontal="center" vertical="center" wrapText="1"/>
    </xf>
    <xf numFmtId="3" fontId="21" fillId="0" borderId="1" xfId="97" applyNumberFormat="1" applyFont="1" applyBorder="1" applyAlignment="1" applyProtection="1">
      <alignment horizontal="center" vertical="center"/>
    </xf>
    <xf numFmtId="0" fontId="21" fillId="0" borderId="13" xfId="97" applyFont="1" applyBorder="1" applyAlignment="1" applyProtection="1">
      <alignment horizontal="center" vertical="center" wrapText="1"/>
    </xf>
    <xf numFmtId="0" fontId="3" fillId="0" borderId="1" xfId="95" applyFont="1" applyBorder="1" applyAlignment="1" applyProtection="1">
      <alignment vertical="center"/>
    </xf>
    <xf numFmtId="0" fontId="3" fillId="0" borderId="1" xfId="95" applyFont="1" applyBorder="1" applyAlignment="1" applyProtection="1">
      <alignment horizontal="left" vertical="center" wrapText="1"/>
    </xf>
    <xf numFmtId="166" fontId="9" fillId="0" borderId="1" xfId="95" applyNumberFormat="1" applyFont="1" applyBorder="1" applyAlignment="1" applyProtection="1">
      <alignment horizontal="center" vertical="center"/>
    </xf>
    <xf numFmtId="0" fontId="26" fillId="0" borderId="13" xfId="95" applyFont="1" applyBorder="1" applyAlignment="1" applyProtection="1">
      <alignment horizontal="center" vertical="center" wrapText="1"/>
    </xf>
    <xf numFmtId="0" fontId="3" fillId="0" borderId="13" xfId="95" applyFont="1" applyBorder="1" applyAlignment="1" applyProtection="1">
      <alignment horizontal="left" vertical="top" wrapText="1"/>
    </xf>
    <xf numFmtId="4" fontId="9" fillId="0" borderId="0" xfId="95" applyNumberFormat="1" applyFont="1" applyAlignment="1" applyProtection="1"/>
    <xf numFmtId="0" fontId="28" fillId="0" borderId="1" xfId="95" applyFont="1" applyBorder="1" applyAlignment="1" applyProtection="1">
      <alignment vertical="center" wrapText="1"/>
    </xf>
    <xf numFmtId="0" fontId="3" fillId="0" borderId="1" xfId="95" applyFont="1" applyBorder="1" applyAlignment="1" applyProtection="1">
      <alignment vertical="center" wrapText="1"/>
    </xf>
    <xf numFmtId="166" fontId="9" fillId="0" borderId="1" xfId="95" applyNumberFormat="1" applyFont="1" applyBorder="1" applyAlignment="1" applyProtection="1">
      <alignment vertical="center"/>
    </xf>
    <xf numFmtId="0" fontId="9" fillId="0" borderId="1" xfId="95" applyFont="1" applyBorder="1" applyAlignment="1" applyProtection="1"/>
    <xf numFmtId="0" fontId="3" fillId="0" borderId="12" xfId="95" applyFont="1" applyBorder="1" applyAlignment="1" applyProtection="1">
      <alignment horizontal="left" vertical="center" wrapText="1"/>
    </xf>
    <xf numFmtId="0" fontId="30" fillId="0" borderId="1" xfId="95" applyFont="1" applyBorder="1" applyAlignment="1" applyProtection="1">
      <alignment vertical="center" wrapText="1"/>
    </xf>
    <xf numFmtId="0" fontId="6" fillId="0" borderId="1" xfId="95" applyFont="1" applyBorder="1" applyAlignment="1" applyProtection="1">
      <alignment horizontal="left" vertical="center" wrapText="1"/>
    </xf>
    <xf numFmtId="166" fontId="6" fillId="0" borderId="1" xfId="95" applyNumberFormat="1" applyFont="1" applyBorder="1" applyAlignment="1" applyProtection="1">
      <alignment horizontal="center" vertical="center" wrapText="1"/>
    </xf>
    <xf numFmtId="0" fontId="3" fillId="0" borderId="12" xfId="95" applyFont="1" applyBorder="1" applyAlignment="1" applyProtection="1">
      <alignment vertical="center" wrapText="1"/>
    </xf>
    <xf numFmtId="0" fontId="3" fillId="0" borderId="0" xfId="0" applyNumberFormat="1" applyFont="1" applyAlignment="1">
      <alignment horizontal="center" vertical="top"/>
    </xf>
    <xf numFmtId="0" fontId="3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left" vertical="center" wrapText="1"/>
    </xf>
    <xf numFmtId="0" fontId="3" fillId="2" borderId="7" xfId="0" applyNumberFormat="1" applyFont="1" applyFill="1" applyBorder="1" applyAlignment="1">
      <alignment horizontal="left" vertical="center" wrapText="1"/>
    </xf>
    <xf numFmtId="0" fontId="3" fillId="2" borderId="8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29" fillId="0" borderId="1" xfId="95" applyFont="1" applyBorder="1" applyAlignment="1" applyProtection="1">
      <alignment vertical="center" wrapText="1"/>
    </xf>
    <xf numFmtId="0" fontId="28" fillId="0" borderId="1" xfId="95" applyFont="1" applyBorder="1" applyAlignment="1" applyProtection="1">
      <alignment vertical="center" wrapText="1"/>
    </xf>
    <xf numFmtId="0" fontId="27" fillId="0" borderId="1" xfId="95" applyFont="1" applyBorder="1" applyAlignment="1" applyProtection="1">
      <alignment horizontal="left" vertical="center" wrapText="1"/>
    </xf>
    <xf numFmtId="0" fontId="26" fillId="0" borderId="1" xfId="95" applyFont="1" applyBorder="1" applyAlignment="1" applyProtection="1">
      <alignment horizontal="center" vertical="center" wrapText="1"/>
    </xf>
    <xf numFmtId="0" fontId="3" fillId="0" borderId="2" xfId="95" applyFont="1" applyBorder="1" applyAlignment="1" applyProtection="1">
      <alignment horizontal="left" vertical="center" wrapText="1"/>
    </xf>
    <xf numFmtId="0" fontId="27" fillId="0" borderId="1" xfId="95" applyFont="1" applyBorder="1" applyAlignment="1" applyProtection="1">
      <alignment vertical="center" wrapText="1"/>
    </xf>
    <xf numFmtId="0" fontId="4" fillId="0" borderId="0" xfId="95" applyFont="1" applyBorder="1" applyAlignment="1" applyProtection="1">
      <alignment horizontal="center" vertical="center"/>
    </xf>
    <xf numFmtId="0" fontId="6" fillId="0" borderId="1" xfId="95" applyFont="1" applyBorder="1" applyAlignment="1" applyProtection="1">
      <alignment horizontal="center" vertical="center" wrapText="1"/>
    </xf>
  </cellXfs>
  <cellStyles count="98">
    <cellStyle name="Гиперссылка 2" xfId="1"/>
    <cellStyle name="Гиперссылка 2 2" xfId="2"/>
    <cellStyle name="Гиперссылка 2 3" xfId="83"/>
    <cellStyle name="Обычный" xfId="0" builtinId="0"/>
    <cellStyle name="Обычный 10" xfId="3"/>
    <cellStyle name="Обычный 10 2" xfId="4"/>
    <cellStyle name="Обычный 11" xfId="5"/>
    <cellStyle name="Обычный 11 2" xfId="6"/>
    <cellStyle name="Обычный 12" xfId="7"/>
    <cellStyle name="Обычный 12 2" xfId="8"/>
    <cellStyle name="Обычный 13" xfId="9"/>
    <cellStyle name="Обычный 13 2" xfId="10"/>
    <cellStyle name="Обычный 14" xfId="11"/>
    <cellStyle name="Обычный 14 2" xfId="12"/>
    <cellStyle name="Обычный 15" xfId="13"/>
    <cellStyle name="Обычный 15 2" xfId="14"/>
    <cellStyle name="Обычный 16" xfId="15"/>
    <cellStyle name="Обычный 16 2" xfId="16"/>
    <cellStyle name="Обычный 16 3" xfId="17"/>
    <cellStyle name="Обычный 16 4" xfId="84"/>
    <cellStyle name="Обычный 16 5" xfId="85"/>
    <cellStyle name="Обычный 16 6" xfId="86"/>
    <cellStyle name="Обычный 17" xfId="18"/>
    <cellStyle name="Обычный 17 2" xfId="19"/>
    <cellStyle name="Обычный 17 3" xfId="20"/>
    <cellStyle name="Обычный 17 4" xfId="21"/>
    <cellStyle name="Обычный 17 4 2" xfId="87"/>
    <cellStyle name="Обычный 17 5" xfId="88"/>
    <cellStyle name="Обычный 18" xfId="22"/>
    <cellStyle name="Обычный 18 2" xfId="23"/>
    <cellStyle name="Обычный 18 3" xfId="24"/>
    <cellStyle name="Обычный 19" xfId="25"/>
    <cellStyle name="Обычный 2" xfId="26"/>
    <cellStyle name="Обычный 2 2" xfId="27"/>
    <cellStyle name="Обычный 2 2 2" xfId="28"/>
    <cellStyle name="Обычный 2 2 3" xfId="29"/>
    <cellStyle name="Обычный 2 2 4" xfId="97"/>
    <cellStyle name="Обычный 2 3" xfId="30"/>
    <cellStyle name="Обычный 2 3 2" xfId="31"/>
    <cellStyle name="Обычный 2 3 3" xfId="32"/>
    <cellStyle name="Обычный 2 4" xfId="33"/>
    <cellStyle name="Обычный 2 4 2" xfId="34"/>
    <cellStyle name="Обычный 2 5" xfId="35"/>
    <cellStyle name="Обычный 2 5 2" xfId="36"/>
    <cellStyle name="Обычный 2 6" xfId="37"/>
    <cellStyle name="Обычный 2 6 2" xfId="38"/>
    <cellStyle name="Обычный 2 6 3" xfId="39"/>
    <cellStyle name="Обычный 2 7" xfId="40"/>
    <cellStyle name="Обычный 2 7 2" xfId="41"/>
    <cellStyle name="Обычный 2 7 3" xfId="42"/>
    <cellStyle name="Обычный 2 7 4" xfId="43"/>
    <cellStyle name="Обычный 2 7 5" xfId="89"/>
    <cellStyle name="Обычный 2 7 6" xfId="90"/>
    <cellStyle name="Обычный 2 8" xfId="44"/>
    <cellStyle name="Обычный 2 8 2" xfId="45"/>
    <cellStyle name="Обычный 2 8 3" xfId="91"/>
    <cellStyle name="Обычный 2 9" xfId="92"/>
    <cellStyle name="Обычный 20" xfId="93"/>
    <cellStyle name="Обычный 21" xfId="82"/>
    <cellStyle name="Обычный 22" xfId="95"/>
    <cellStyle name="Обычный 3" xfId="46"/>
    <cellStyle name="Обычный 3 2" xfId="47"/>
    <cellStyle name="Обычный 3 2 2" xfId="48"/>
    <cellStyle name="Обычный 3 2 3" xfId="94"/>
    <cellStyle name="Обычный 3 3" xfId="49"/>
    <cellStyle name="Обычный 4" xfId="50"/>
    <cellStyle name="Обычный 4 2" xfId="51"/>
    <cellStyle name="Обычный 4 2 2" xfId="52"/>
    <cellStyle name="Обычный 4 2 2 2" xfId="53"/>
    <cellStyle name="Обычный 4 2 2 2 2" xfId="54"/>
    <cellStyle name="Обычный 4 2 2 2 3" xfId="55"/>
    <cellStyle name="Обычный 4 2 2 3" xfId="56"/>
    <cellStyle name="Обычный 4 2 2 4" xfId="57"/>
    <cellStyle name="Обычный 4 2 3" xfId="58"/>
    <cellStyle name="Обычный 4 2 4" xfId="59"/>
    <cellStyle name="Обычный 4 3" xfId="60"/>
    <cellStyle name="Обычный 4 4" xfId="61"/>
    <cellStyle name="Обычный 5" xfId="62"/>
    <cellStyle name="Обычный 5 2" xfId="63"/>
    <cellStyle name="Обычный 6" xfId="64"/>
    <cellStyle name="Обычный 6 2" xfId="65"/>
    <cellStyle name="Обычный 7" xfId="66"/>
    <cellStyle name="Обычный 7 2" xfId="67"/>
    <cellStyle name="Обычный 8" xfId="68"/>
    <cellStyle name="Обычный 8 2" xfId="69"/>
    <cellStyle name="Обычный 9" xfId="70"/>
    <cellStyle name="Обычный 9 2" xfId="71"/>
    <cellStyle name="Обычный 9 2 2" xfId="72"/>
    <cellStyle name="Обычный 9 3" xfId="73"/>
    <cellStyle name="Стиль 1" xfId="74"/>
    <cellStyle name="Стиль 1 2" xfId="96"/>
    <cellStyle name="Финансовый 2" xfId="75"/>
    <cellStyle name="Финансовый 2 2" xfId="76"/>
    <cellStyle name="Финансовый 2 2 2" xfId="77"/>
    <cellStyle name="Финансовый 2 3" xfId="78"/>
    <cellStyle name="Финансовый 2 4" xfId="79"/>
    <cellStyle name="Финансовый 3" xfId="80"/>
    <cellStyle name="Финансовый 3 2" xfId="8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20"/>
  <sheetViews>
    <sheetView view="pageBreakPreview" zoomScaleSheetLayoutView="100" workbookViewId="0">
      <selection activeCell="A2" sqref="A2:O2"/>
    </sheetView>
  </sheetViews>
  <sheetFormatPr defaultColWidth="9.140625" defaultRowHeight="15.75"/>
  <cols>
    <col min="1" max="1" width="5.28515625" style="2" customWidth="1"/>
    <col min="2" max="2" width="44.140625" style="2" customWidth="1"/>
    <col min="3" max="3" width="13.7109375" style="2" customWidth="1"/>
    <col min="4" max="4" width="18.5703125" style="2" customWidth="1"/>
    <col min="5" max="5" width="14.42578125" style="2" customWidth="1"/>
    <col min="6" max="6" width="11.7109375" style="2" customWidth="1"/>
    <col min="7" max="7" width="9.140625" style="2" bestFit="1" customWidth="1"/>
    <col min="8" max="14" width="10.42578125" style="2" customWidth="1"/>
    <col min="15" max="15" width="15.140625" style="2" customWidth="1"/>
    <col min="16" max="16" width="18.5703125" style="2" hidden="1" customWidth="1"/>
    <col min="17" max="17" width="19.85546875" style="2" hidden="1" customWidth="1"/>
    <col min="18" max="18" width="9.140625" style="2" bestFit="1" customWidth="1"/>
    <col min="19" max="16384" width="9.140625" style="2"/>
  </cols>
  <sheetData>
    <row r="1" spans="1:18">
      <c r="A1" s="1" t="str">
        <f>HYPERLINK("#Оглавление!A1", "Назад в оглавление")</f>
        <v>Назад в оглавление</v>
      </c>
    </row>
    <row r="2" spans="1:18" ht="42.75" customHeight="1">
      <c r="A2" s="95" t="s">
        <v>104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8" ht="18.75">
      <c r="A3" s="96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3"/>
    </row>
    <row r="4" spans="1:18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3"/>
    </row>
    <row r="5" spans="1:18" ht="15.75" customHeight="1">
      <c r="A5" s="97" t="s">
        <v>1</v>
      </c>
      <c r="B5" s="98" t="s">
        <v>2</v>
      </c>
      <c r="C5" s="98" t="s">
        <v>3</v>
      </c>
      <c r="D5" s="98" t="s">
        <v>4</v>
      </c>
      <c r="E5" s="98" t="s">
        <v>5</v>
      </c>
      <c r="F5" s="98" t="s">
        <v>6</v>
      </c>
      <c r="G5" s="98"/>
      <c r="H5" s="98" t="s">
        <v>7</v>
      </c>
      <c r="I5" s="98"/>
      <c r="J5" s="98"/>
      <c r="K5" s="98"/>
      <c r="L5" s="98"/>
      <c r="M5" s="98"/>
      <c r="N5" s="98"/>
      <c r="O5" s="98" t="s">
        <v>8</v>
      </c>
      <c r="P5" s="88" t="s">
        <v>9</v>
      </c>
      <c r="Q5" s="88" t="s">
        <v>10</v>
      </c>
    </row>
    <row r="6" spans="1:18" ht="35.25" customHeight="1">
      <c r="A6" s="97"/>
      <c r="B6" s="98"/>
      <c r="C6" s="98"/>
      <c r="D6" s="98"/>
      <c r="E6" s="98"/>
      <c r="F6" s="5" t="s">
        <v>11</v>
      </c>
      <c r="G6" s="5" t="s">
        <v>12</v>
      </c>
      <c r="H6" s="6">
        <v>2024</v>
      </c>
      <c r="I6" s="6">
        <v>2025</v>
      </c>
      <c r="J6" s="6">
        <v>2026</v>
      </c>
      <c r="K6" s="6">
        <v>2027</v>
      </c>
      <c r="L6" s="6">
        <v>2028</v>
      </c>
      <c r="M6" s="6">
        <v>2029</v>
      </c>
      <c r="N6" s="6">
        <v>2030</v>
      </c>
      <c r="O6" s="98"/>
      <c r="P6" s="88"/>
      <c r="Q6" s="88"/>
    </row>
    <row r="7" spans="1:18">
      <c r="A7" s="7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8">
        <v>16</v>
      </c>
      <c r="Q7" s="8">
        <v>17</v>
      </c>
    </row>
    <row r="8" spans="1:18" ht="21" customHeight="1">
      <c r="A8" s="9" t="s">
        <v>13</v>
      </c>
      <c r="B8" s="89" t="s">
        <v>14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1"/>
      <c r="P8" s="92"/>
      <c r="Q8" s="93"/>
    </row>
    <row r="9" spans="1:18" ht="51" customHeight="1">
      <c r="A9" s="10" t="s">
        <v>15</v>
      </c>
      <c r="B9" s="11" t="s">
        <v>16</v>
      </c>
      <c r="C9" s="12" t="s">
        <v>17</v>
      </c>
      <c r="D9" s="13" t="s">
        <v>18</v>
      </c>
      <c r="E9" s="14" t="s">
        <v>19</v>
      </c>
      <c r="F9" s="15">
        <v>79.069999999999993</v>
      </c>
      <c r="G9" s="14">
        <v>2020</v>
      </c>
      <c r="H9" s="16">
        <v>85.097899999999996</v>
      </c>
      <c r="I9" s="16" t="s">
        <v>20</v>
      </c>
      <c r="J9" s="16" t="s">
        <v>20</v>
      </c>
      <c r="K9" s="16" t="s">
        <v>20</v>
      </c>
      <c r="L9" s="16" t="s">
        <v>20</v>
      </c>
      <c r="M9" s="16" t="s">
        <v>20</v>
      </c>
      <c r="N9" s="16" t="s">
        <v>20</v>
      </c>
      <c r="O9" s="13" t="s">
        <v>21</v>
      </c>
      <c r="P9" s="17" t="s">
        <v>22</v>
      </c>
      <c r="Q9" s="17" t="s">
        <v>23</v>
      </c>
    </row>
    <row r="10" spans="1:18" ht="65.25" customHeight="1">
      <c r="A10" s="10" t="s">
        <v>24</v>
      </c>
      <c r="B10" s="11" t="s">
        <v>25</v>
      </c>
      <c r="C10" s="12" t="s">
        <v>17</v>
      </c>
      <c r="D10" s="13" t="s">
        <v>18</v>
      </c>
      <c r="E10" s="14" t="s">
        <v>19</v>
      </c>
      <c r="F10" s="15">
        <v>64.5</v>
      </c>
      <c r="G10" s="14">
        <v>2020</v>
      </c>
      <c r="H10" s="16">
        <v>70.695899999999995</v>
      </c>
      <c r="I10" s="16" t="s">
        <v>20</v>
      </c>
      <c r="J10" s="16" t="s">
        <v>20</v>
      </c>
      <c r="K10" s="16" t="s">
        <v>20</v>
      </c>
      <c r="L10" s="16" t="s">
        <v>20</v>
      </c>
      <c r="M10" s="16" t="s">
        <v>20</v>
      </c>
      <c r="N10" s="16" t="s">
        <v>20</v>
      </c>
      <c r="O10" s="13" t="s">
        <v>21</v>
      </c>
      <c r="P10" s="17" t="s">
        <v>22</v>
      </c>
      <c r="Q10" s="17" t="s">
        <v>23</v>
      </c>
    </row>
    <row r="11" spans="1:18" ht="70.5" customHeight="1">
      <c r="A11" s="10" t="s">
        <v>26</v>
      </c>
      <c r="B11" s="11" t="s">
        <v>27</v>
      </c>
      <c r="C11" s="12" t="s">
        <v>17</v>
      </c>
      <c r="D11" s="13" t="s">
        <v>18</v>
      </c>
      <c r="E11" s="14" t="s">
        <v>19</v>
      </c>
      <c r="F11" s="15">
        <v>72.906899999999993</v>
      </c>
      <c r="G11" s="14">
        <v>2023</v>
      </c>
      <c r="H11" s="16">
        <v>80.7804</v>
      </c>
      <c r="I11" s="16" t="s">
        <v>20</v>
      </c>
      <c r="J11" s="16" t="s">
        <v>20</v>
      </c>
      <c r="K11" s="16" t="s">
        <v>20</v>
      </c>
      <c r="L11" s="16" t="s">
        <v>20</v>
      </c>
      <c r="M11" s="16" t="s">
        <v>20</v>
      </c>
      <c r="N11" s="16" t="s">
        <v>20</v>
      </c>
      <c r="O11" s="13" t="s">
        <v>21</v>
      </c>
      <c r="P11" s="17" t="s">
        <v>22</v>
      </c>
      <c r="Q11" s="17" t="s">
        <v>23</v>
      </c>
    </row>
    <row r="12" spans="1:18" ht="70.5" customHeight="1">
      <c r="A12" s="10" t="s">
        <v>28</v>
      </c>
      <c r="B12" s="11" t="s">
        <v>29</v>
      </c>
      <c r="C12" s="12" t="s">
        <v>17</v>
      </c>
      <c r="D12" s="13" t="s">
        <v>18</v>
      </c>
      <c r="E12" s="14" t="s">
        <v>19</v>
      </c>
      <c r="F12" s="15">
        <v>96.444199999999995</v>
      </c>
      <c r="G12" s="14">
        <v>2022</v>
      </c>
      <c r="H12" s="15">
        <v>96.444199999999995</v>
      </c>
      <c r="I12" s="16" t="s">
        <v>20</v>
      </c>
      <c r="J12" s="16" t="s">
        <v>20</v>
      </c>
      <c r="K12" s="16" t="s">
        <v>20</v>
      </c>
      <c r="L12" s="16" t="s">
        <v>20</v>
      </c>
      <c r="M12" s="16" t="s">
        <v>20</v>
      </c>
      <c r="N12" s="16" t="s">
        <v>20</v>
      </c>
      <c r="O12" s="13" t="s">
        <v>21</v>
      </c>
      <c r="P12" s="17"/>
      <c r="Q12" s="17"/>
    </row>
    <row r="13" spans="1:18" ht="24.75" customHeight="1">
      <c r="A13" s="9" t="s">
        <v>30</v>
      </c>
      <c r="B13" s="89" t="s">
        <v>31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1"/>
      <c r="P13" s="17"/>
      <c r="Q13" s="17"/>
    </row>
    <row r="14" spans="1:18" ht="81" customHeight="1">
      <c r="A14" s="10" t="s">
        <v>32</v>
      </c>
      <c r="B14" s="11" t="s">
        <v>33</v>
      </c>
      <c r="C14" s="12" t="s">
        <v>17</v>
      </c>
      <c r="D14" s="13" t="s">
        <v>18</v>
      </c>
      <c r="E14" s="14" t="s">
        <v>34</v>
      </c>
      <c r="F14" s="15">
        <v>0</v>
      </c>
      <c r="G14" s="14">
        <v>2021</v>
      </c>
      <c r="H14" s="16">
        <v>1.6508</v>
      </c>
      <c r="I14" s="16" t="s">
        <v>20</v>
      </c>
      <c r="J14" s="16" t="s">
        <v>20</v>
      </c>
      <c r="K14" s="16" t="s">
        <v>20</v>
      </c>
      <c r="L14" s="16" t="s">
        <v>20</v>
      </c>
      <c r="M14" s="16" t="s">
        <v>20</v>
      </c>
      <c r="N14" s="16" t="s">
        <v>20</v>
      </c>
      <c r="O14" s="13" t="s">
        <v>21</v>
      </c>
      <c r="P14" s="17" t="s">
        <v>22</v>
      </c>
      <c r="Q14" s="17" t="s">
        <v>23</v>
      </c>
    </row>
    <row r="15" spans="1:18" ht="81" customHeight="1">
      <c r="A15" s="10" t="s">
        <v>35</v>
      </c>
      <c r="B15" s="18" t="s">
        <v>36</v>
      </c>
      <c r="C15" s="19" t="s">
        <v>17</v>
      </c>
      <c r="D15" s="17" t="s">
        <v>18</v>
      </c>
      <c r="E15" s="20" t="s">
        <v>19</v>
      </c>
      <c r="F15" s="21">
        <v>98.842500000000001</v>
      </c>
      <c r="G15" s="20">
        <v>2022</v>
      </c>
      <c r="H15" s="22">
        <v>98.842500000000001</v>
      </c>
      <c r="I15" s="16" t="s">
        <v>20</v>
      </c>
      <c r="J15" s="16" t="s">
        <v>20</v>
      </c>
      <c r="K15" s="16" t="s">
        <v>20</v>
      </c>
      <c r="L15" s="16" t="s">
        <v>20</v>
      </c>
      <c r="M15" s="22" t="s">
        <v>20</v>
      </c>
      <c r="N15" s="22" t="s">
        <v>20</v>
      </c>
      <c r="O15" s="17" t="s">
        <v>21</v>
      </c>
      <c r="P15" s="17"/>
      <c r="Q15" s="17"/>
    </row>
    <row r="16" spans="1:18" ht="27" customHeight="1">
      <c r="A16" s="9" t="s">
        <v>37</v>
      </c>
      <c r="B16" s="92" t="s">
        <v>38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4"/>
      <c r="P16" s="92"/>
      <c r="Q16" s="93"/>
    </row>
    <row r="17" spans="1:17" ht="49.5" customHeight="1">
      <c r="A17" s="10" t="s">
        <v>39</v>
      </c>
      <c r="B17" s="18" t="s">
        <v>40</v>
      </c>
      <c r="C17" s="19" t="s">
        <v>17</v>
      </c>
      <c r="D17" s="17" t="s">
        <v>18</v>
      </c>
      <c r="E17" s="20" t="s">
        <v>19</v>
      </c>
      <c r="F17" s="21">
        <v>100</v>
      </c>
      <c r="G17" s="20">
        <v>2020</v>
      </c>
      <c r="H17" s="22">
        <v>100</v>
      </c>
      <c r="I17" s="16" t="s">
        <v>20</v>
      </c>
      <c r="J17" s="16" t="s">
        <v>20</v>
      </c>
      <c r="K17" s="16" t="s">
        <v>20</v>
      </c>
      <c r="L17" s="16" t="s">
        <v>20</v>
      </c>
      <c r="M17" s="22" t="s">
        <v>20</v>
      </c>
      <c r="N17" s="22" t="s">
        <v>20</v>
      </c>
      <c r="O17" s="17" t="s">
        <v>21</v>
      </c>
      <c r="P17" s="17" t="s">
        <v>22</v>
      </c>
      <c r="Q17" s="17" t="s">
        <v>23</v>
      </c>
    </row>
    <row r="19" spans="1:17">
      <c r="A19" s="3"/>
    </row>
    <row r="20" spans="1:17">
      <c r="K20" s="87"/>
      <c r="L20" s="87"/>
    </row>
  </sheetData>
  <mergeCells count="18">
    <mergeCell ref="A2:O2"/>
    <mergeCell ref="A3:Q3"/>
    <mergeCell ref="A5:A6"/>
    <mergeCell ref="B5:B6"/>
    <mergeCell ref="C5:C6"/>
    <mergeCell ref="D5:D6"/>
    <mergeCell ref="E5:E6"/>
    <mergeCell ref="F5:G5"/>
    <mergeCell ref="H5:N5"/>
    <mergeCell ref="O5:O6"/>
    <mergeCell ref="K20:L20"/>
    <mergeCell ref="P5:P6"/>
    <mergeCell ref="Q5:Q6"/>
    <mergeCell ref="B8:O8"/>
    <mergeCell ref="P8:Q8"/>
    <mergeCell ref="B13:O13"/>
    <mergeCell ref="B16:O16"/>
    <mergeCell ref="P16:Q1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5" firstPageNumber="17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U14"/>
  <sheetViews>
    <sheetView view="pageBreakPreview" zoomScale="80" zoomScaleSheetLayoutView="80" workbookViewId="0">
      <selection activeCell="G18" sqref="G18"/>
    </sheetView>
  </sheetViews>
  <sheetFormatPr defaultColWidth="9.140625" defaultRowHeight="15"/>
  <cols>
    <col min="1" max="1" width="7.140625" style="25" customWidth="1"/>
    <col min="2" max="2" width="41.28515625" style="25" customWidth="1"/>
    <col min="3" max="3" width="24.140625" style="25" customWidth="1"/>
    <col min="4" max="4" width="12" style="25" customWidth="1"/>
    <col min="5" max="5" width="10.5703125" style="25" customWidth="1"/>
    <col min="6" max="6" width="10.28515625" style="25" customWidth="1"/>
    <col min="7" max="13" width="7.7109375" style="25" customWidth="1"/>
    <col min="14" max="14" width="17.5703125" style="25" customWidth="1"/>
    <col min="15" max="15" width="14.7109375" style="25" customWidth="1"/>
    <col min="16" max="16" width="18.28515625" style="25" customWidth="1"/>
    <col min="17" max="17" width="34.85546875" style="25" customWidth="1"/>
    <col min="18" max="18" width="10" style="26" customWidth="1"/>
    <col min="19" max="19" width="26.7109375" style="25" customWidth="1"/>
    <col min="20" max="20" width="9.140625" style="25" bestFit="1" customWidth="1"/>
    <col min="21" max="16384" width="9.140625" style="25"/>
  </cols>
  <sheetData>
    <row r="1" spans="1:21" ht="15.75">
      <c r="A1" s="23" t="str">
        <f>HYPERLINK("#Оглавление!A1", "Назад в оглавление")</f>
        <v>Назад в оглавление</v>
      </c>
      <c r="B1" s="24"/>
      <c r="C1" s="24"/>
      <c r="D1" s="24"/>
    </row>
    <row r="2" spans="1:21" s="29" customFormat="1" ht="33.75" customHeight="1">
      <c r="A2" s="107" t="s">
        <v>41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27"/>
      <c r="S2" s="28"/>
    </row>
    <row r="3" spans="1:21" s="33" customFormat="1" ht="18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  <c r="S3" s="32"/>
    </row>
    <row r="4" spans="1:21" s="34" customFormat="1" ht="42" customHeight="1">
      <c r="A4" s="99" t="s">
        <v>42</v>
      </c>
      <c r="B4" s="99" t="s">
        <v>43</v>
      </c>
      <c r="C4" s="99" t="s">
        <v>44</v>
      </c>
      <c r="D4" s="99" t="s">
        <v>5</v>
      </c>
      <c r="E4" s="99" t="s">
        <v>6</v>
      </c>
      <c r="F4" s="108"/>
      <c r="G4" s="109" t="s">
        <v>58</v>
      </c>
      <c r="H4" s="110"/>
      <c r="I4" s="110"/>
      <c r="J4" s="110"/>
      <c r="K4" s="110"/>
      <c r="L4" s="110"/>
      <c r="M4" s="111"/>
      <c r="N4" s="99" t="s">
        <v>45</v>
      </c>
      <c r="O4" s="112" t="s">
        <v>46</v>
      </c>
      <c r="P4" s="99" t="s">
        <v>9</v>
      </c>
      <c r="Q4" s="99" t="s">
        <v>47</v>
      </c>
      <c r="S4" s="31"/>
    </row>
    <row r="5" spans="1:21" s="34" customFormat="1" ht="97.5" customHeight="1">
      <c r="A5" s="100"/>
      <c r="B5" s="100"/>
      <c r="C5" s="100"/>
      <c r="D5" s="100"/>
      <c r="E5" s="35" t="s">
        <v>11</v>
      </c>
      <c r="F5" s="35" t="s">
        <v>12</v>
      </c>
      <c r="G5" s="35">
        <v>2024</v>
      </c>
      <c r="H5" s="35">
        <v>2025</v>
      </c>
      <c r="I5" s="35">
        <v>2026</v>
      </c>
      <c r="J5" s="35">
        <v>2027</v>
      </c>
      <c r="K5" s="35">
        <v>2028</v>
      </c>
      <c r="L5" s="35">
        <v>2029</v>
      </c>
      <c r="M5" s="35">
        <v>2030</v>
      </c>
      <c r="N5" s="100"/>
      <c r="O5" s="100"/>
      <c r="P5" s="100"/>
      <c r="Q5" s="100"/>
      <c r="S5" s="31"/>
    </row>
    <row r="6" spans="1:21" s="34" customFormat="1" ht="33.75" customHeight="1">
      <c r="A6" s="35" t="s">
        <v>13</v>
      </c>
      <c r="B6" s="101" t="s">
        <v>31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3"/>
      <c r="S6" s="31"/>
      <c r="U6" s="34" t="s">
        <v>56</v>
      </c>
    </row>
    <row r="7" spans="1:21" s="34" customFormat="1" ht="126" customHeight="1">
      <c r="A7" s="36" t="s">
        <v>49</v>
      </c>
      <c r="B7" s="37" t="s">
        <v>59</v>
      </c>
      <c r="C7" s="38" t="s">
        <v>51</v>
      </c>
      <c r="D7" s="39" t="s">
        <v>52</v>
      </c>
      <c r="E7" s="40">
        <v>0</v>
      </c>
      <c r="F7" s="40">
        <v>2024</v>
      </c>
      <c r="G7" s="41">
        <v>1</v>
      </c>
      <c r="H7" s="41" t="s">
        <v>53</v>
      </c>
      <c r="I7" s="41" t="s">
        <v>53</v>
      </c>
      <c r="J7" s="41" t="s">
        <v>53</v>
      </c>
      <c r="K7" s="41" t="s">
        <v>53</v>
      </c>
      <c r="L7" s="41" t="s">
        <v>53</v>
      </c>
      <c r="M7" s="41" t="s">
        <v>53</v>
      </c>
      <c r="N7" s="39" t="s">
        <v>54</v>
      </c>
      <c r="O7" s="19" t="s">
        <v>60</v>
      </c>
      <c r="P7" s="38" t="s">
        <v>22</v>
      </c>
      <c r="Q7" s="42" t="s">
        <v>61</v>
      </c>
      <c r="S7" s="31"/>
    </row>
    <row r="8" spans="1:21" s="34" customFormat="1" ht="61.5" customHeight="1">
      <c r="A8" s="43" t="s">
        <v>55</v>
      </c>
      <c r="B8" s="104" t="s">
        <v>62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6"/>
      <c r="S8" s="31"/>
    </row>
    <row r="9" spans="1:21" s="33" customFormat="1" ht="15.7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32"/>
    </row>
    <row r="10" spans="1:21" s="33" customFormat="1" ht="15.75">
      <c r="A10" s="45"/>
      <c r="B10" s="46"/>
      <c r="C10" s="46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32"/>
    </row>
    <row r="11" spans="1:21" s="33" customFormat="1" ht="15.75">
      <c r="A11" s="45"/>
      <c r="B11" s="45"/>
      <c r="C11" s="46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32"/>
    </row>
    <row r="12" spans="1:21" s="33" customFormat="1" ht="15.75">
      <c r="A12" s="46"/>
      <c r="B12" s="45"/>
      <c r="C12" s="46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32"/>
    </row>
    <row r="13" spans="1:21" s="33" customFormat="1" ht="15.75">
      <c r="A13" s="46"/>
      <c r="B13" s="45"/>
      <c r="C13" s="46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32"/>
    </row>
    <row r="14" spans="1:21" s="33" customFormat="1" ht="15.75">
      <c r="A14" s="46"/>
      <c r="B14" s="46"/>
      <c r="C14" s="46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32"/>
    </row>
  </sheetData>
  <mergeCells count="13">
    <mergeCell ref="Q4:Q5"/>
    <mergeCell ref="B6:Q6"/>
    <mergeCell ref="B8:Q8"/>
    <mergeCell ref="A2:Q2"/>
    <mergeCell ref="A4:A5"/>
    <mergeCell ref="B4:B5"/>
    <mergeCell ref="C4:C5"/>
    <mergeCell ref="D4:D5"/>
    <mergeCell ref="E4:F4"/>
    <mergeCell ref="G4:M4"/>
    <mergeCell ref="N4:N5"/>
    <mergeCell ref="O4:O5"/>
    <mergeCell ref="P4:P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4" firstPageNumber="18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4"/>
  <sheetViews>
    <sheetView tabSelected="1" view="pageBreakPreview" zoomScale="80" zoomScalePageLayoutView="80" workbookViewId="0">
      <selection activeCell="P14" sqref="P14"/>
    </sheetView>
  </sheetViews>
  <sheetFormatPr defaultColWidth="9.140625" defaultRowHeight="15"/>
  <cols>
    <col min="1" max="1" width="7.28515625" style="49" customWidth="1"/>
    <col min="2" max="2" width="41.42578125" style="49" hidden="1" customWidth="1"/>
    <col min="3" max="3" width="79.42578125" style="49" customWidth="1"/>
    <col min="4" max="4" width="9.5703125" style="49" customWidth="1"/>
    <col min="5" max="5" width="11" style="49" customWidth="1"/>
    <col min="6" max="6" width="17.5703125" style="49" customWidth="1"/>
    <col min="7" max="7" width="8.85546875" style="49" customWidth="1"/>
    <col min="8" max="8" width="13.140625" style="49" customWidth="1"/>
    <col min="9" max="9" width="12.85546875" style="49" customWidth="1"/>
    <col min="10" max="10" width="12.5703125" style="49" customWidth="1"/>
    <col min="11" max="11" width="12.7109375" style="49" customWidth="1"/>
    <col min="12" max="12" width="10.28515625" style="49" customWidth="1"/>
    <col min="13" max="13" width="10.140625" style="49" customWidth="1"/>
    <col min="14" max="14" width="10" style="49" customWidth="1"/>
    <col min="15" max="15" width="15" style="49" customWidth="1"/>
    <col min="16" max="16" width="54.7109375" style="49" customWidth="1"/>
    <col min="17" max="17" width="17.85546875" style="49" customWidth="1"/>
    <col min="18" max="18" width="27" style="49" customWidth="1"/>
    <col min="19" max="19" width="7.7109375" style="50" customWidth="1"/>
    <col min="20" max="20" width="26.7109375" style="49" customWidth="1"/>
    <col min="21" max="16384" width="9.140625" style="49"/>
  </cols>
  <sheetData>
    <row r="1" spans="1:20" ht="15.75">
      <c r="A1" s="47" t="str">
        <f>HYPERLINK("#Оглавление!A1", "Назад в оглавление")</f>
        <v>Назад в оглавление</v>
      </c>
      <c r="B1" s="48"/>
      <c r="C1" s="48"/>
      <c r="D1" s="48"/>
      <c r="E1" s="48"/>
      <c r="F1" s="48"/>
      <c r="G1" s="48"/>
      <c r="H1" s="48"/>
    </row>
    <row r="2" spans="1:20" s="54" customFormat="1" ht="18.75">
      <c r="A2" s="119" t="s">
        <v>63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51"/>
      <c r="Q2" s="51"/>
      <c r="R2" s="51"/>
      <c r="S2" s="52"/>
      <c r="T2" s="53"/>
    </row>
    <row r="3" spans="1:20" ht="15.75">
      <c r="A3" s="48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O3" s="56"/>
    </row>
    <row r="4" spans="1:20" ht="29.25" customHeight="1">
      <c r="A4" s="120" t="s">
        <v>1</v>
      </c>
      <c r="B4" s="120" t="s">
        <v>64</v>
      </c>
      <c r="C4" s="120" t="s">
        <v>64</v>
      </c>
      <c r="D4" s="120" t="s">
        <v>65</v>
      </c>
      <c r="E4" s="120"/>
      <c r="F4" s="120"/>
      <c r="G4" s="120"/>
      <c r="H4" s="120" t="s">
        <v>66</v>
      </c>
      <c r="I4" s="120"/>
      <c r="J4" s="120"/>
      <c r="K4" s="120"/>
      <c r="L4" s="120"/>
      <c r="M4" s="120"/>
      <c r="N4" s="120"/>
      <c r="O4" s="120"/>
    </row>
    <row r="5" spans="1:20" ht="30" customHeight="1">
      <c r="A5" s="120"/>
      <c r="B5" s="120"/>
      <c r="C5" s="120"/>
      <c r="D5" s="120" t="s">
        <v>67</v>
      </c>
      <c r="E5" s="120"/>
      <c r="F5" s="120"/>
      <c r="G5" s="120"/>
      <c r="H5" s="57" t="s">
        <v>68</v>
      </c>
      <c r="I5" s="57" t="s">
        <v>69</v>
      </c>
      <c r="J5" s="57" t="s">
        <v>70</v>
      </c>
      <c r="K5" s="57" t="s">
        <v>71</v>
      </c>
      <c r="L5" s="57" t="s">
        <v>72</v>
      </c>
      <c r="M5" s="57" t="s">
        <v>73</v>
      </c>
      <c r="N5" s="57" t="s">
        <v>74</v>
      </c>
      <c r="O5" s="57" t="s">
        <v>75</v>
      </c>
    </row>
    <row r="6" spans="1:20" ht="19.5" customHeight="1">
      <c r="A6" s="57">
        <v>1</v>
      </c>
      <c r="B6" s="57">
        <v>2</v>
      </c>
      <c r="C6" s="57">
        <v>2</v>
      </c>
      <c r="D6" s="57">
        <v>3</v>
      </c>
      <c r="E6" s="57">
        <v>4</v>
      </c>
      <c r="F6" s="57">
        <v>5</v>
      </c>
      <c r="G6" s="57">
        <v>6</v>
      </c>
      <c r="H6" s="57">
        <v>7</v>
      </c>
      <c r="I6" s="57">
        <v>8</v>
      </c>
      <c r="J6" s="57">
        <v>9</v>
      </c>
      <c r="K6" s="57">
        <v>10</v>
      </c>
      <c r="L6" s="57">
        <v>11</v>
      </c>
      <c r="M6" s="57">
        <v>12</v>
      </c>
      <c r="N6" s="57">
        <v>13</v>
      </c>
      <c r="O6" s="57">
        <v>14</v>
      </c>
    </row>
    <row r="7" spans="1:20" ht="27.75" customHeight="1">
      <c r="A7" s="58" t="s">
        <v>13</v>
      </c>
      <c r="B7" s="115" t="s">
        <v>48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1:20" ht="30" customHeight="1">
      <c r="A8" s="58" t="s">
        <v>49</v>
      </c>
      <c r="B8" s="115" t="s">
        <v>50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</row>
    <row r="9" spans="1:20" ht="22.5" customHeight="1">
      <c r="A9" s="116"/>
      <c r="B9" s="114" t="s">
        <v>76</v>
      </c>
      <c r="C9" s="117" t="s">
        <v>77</v>
      </c>
      <c r="D9" s="59"/>
      <c r="E9" s="59"/>
      <c r="F9" s="59" t="s">
        <v>78</v>
      </c>
      <c r="G9" s="59"/>
      <c r="H9" s="60">
        <f>SUM(H10:H15)</f>
        <v>3510841</v>
      </c>
      <c r="I9" s="60" t="s">
        <v>23</v>
      </c>
      <c r="J9" s="60" t="s">
        <v>23</v>
      </c>
      <c r="K9" s="60" t="s">
        <v>23</v>
      </c>
      <c r="L9" s="60" t="s">
        <v>23</v>
      </c>
      <c r="M9" s="60" t="s">
        <v>23</v>
      </c>
      <c r="N9" s="60" t="s">
        <v>23</v>
      </c>
      <c r="O9" s="60">
        <f t="shared" ref="O9:O24" si="0">SUM(H9:N9)</f>
        <v>3510841</v>
      </c>
      <c r="P9" s="61"/>
      <c r="Q9" s="61"/>
    </row>
    <row r="10" spans="1:20" ht="21.75" customHeight="1">
      <c r="A10" s="116"/>
      <c r="B10" s="114"/>
      <c r="C10" s="117"/>
      <c r="D10" s="59">
        <v>828</v>
      </c>
      <c r="E10" s="59" t="s">
        <v>79</v>
      </c>
      <c r="F10" s="59" t="s">
        <v>80</v>
      </c>
      <c r="G10" s="62">
        <v>200</v>
      </c>
      <c r="H10" s="60">
        <v>1419321.8</v>
      </c>
      <c r="I10" s="60" t="s">
        <v>23</v>
      </c>
      <c r="J10" s="60" t="s">
        <v>23</v>
      </c>
      <c r="K10" s="60" t="s">
        <v>23</v>
      </c>
      <c r="L10" s="60" t="s">
        <v>23</v>
      </c>
      <c r="M10" s="60" t="s">
        <v>23</v>
      </c>
      <c r="N10" s="60" t="s">
        <v>23</v>
      </c>
      <c r="O10" s="63">
        <f t="shared" si="0"/>
        <v>1419321.8</v>
      </c>
    </row>
    <row r="11" spans="1:20" ht="27" customHeight="1">
      <c r="A11" s="116"/>
      <c r="B11" s="114"/>
      <c r="C11" s="117"/>
      <c r="D11" s="59">
        <v>828</v>
      </c>
      <c r="E11" s="59" t="s">
        <v>79</v>
      </c>
      <c r="F11" s="59" t="s">
        <v>80</v>
      </c>
      <c r="G11" s="62">
        <v>500</v>
      </c>
      <c r="H11" s="60">
        <v>1449923</v>
      </c>
      <c r="I11" s="60" t="s">
        <v>23</v>
      </c>
      <c r="J11" s="60" t="s">
        <v>23</v>
      </c>
      <c r="K11" s="60" t="s">
        <v>23</v>
      </c>
      <c r="L11" s="60" t="s">
        <v>23</v>
      </c>
      <c r="M11" s="60" t="s">
        <v>23</v>
      </c>
      <c r="N11" s="60" t="s">
        <v>23</v>
      </c>
      <c r="O11" s="63">
        <f t="shared" si="0"/>
        <v>1449923</v>
      </c>
    </row>
    <row r="12" spans="1:20" ht="21" customHeight="1">
      <c r="A12" s="116"/>
      <c r="B12" s="114"/>
      <c r="C12" s="117"/>
      <c r="D12" s="59">
        <v>828</v>
      </c>
      <c r="E12" s="59" t="s">
        <v>79</v>
      </c>
      <c r="F12" s="59" t="s">
        <v>81</v>
      </c>
      <c r="G12" s="62">
        <v>200</v>
      </c>
      <c r="H12" s="60">
        <v>6878.7</v>
      </c>
      <c r="I12" s="60" t="s">
        <v>23</v>
      </c>
      <c r="J12" s="60" t="s">
        <v>23</v>
      </c>
      <c r="K12" s="60" t="s">
        <v>23</v>
      </c>
      <c r="L12" s="60" t="s">
        <v>23</v>
      </c>
      <c r="M12" s="60" t="s">
        <v>23</v>
      </c>
      <c r="N12" s="60" t="s">
        <v>23</v>
      </c>
      <c r="O12" s="63">
        <f t="shared" si="0"/>
        <v>6878.7</v>
      </c>
    </row>
    <row r="13" spans="1:20" ht="21" customHeight="1">
      <c r="A13" s="116"/>
      <c r="B13" s="114"/>
      <c r="C13" s="117"/>
      <c r="D13" s="59">
        <v>828</v>
      </c>
      <c r="E13" s="59" t="s">
        <v>79</v>
      </c>
      <c r="F13" s="59" t="s">
        <v>82</v>
      </c>
      <c r="G13" s="62">
        <v>200</v>
      </c>
      <c r="H13" s="60">
        <v>3.2</v>
      </c>
      <c r="I13" s="60" t="s">
        <v>23</v>
      </c>
      <c r="J13" s="60" t="s">
        <v>23</v>
      </c>
      <c r="K13" s="60" t="s">
        <v>23</v>
      </c>
      <c r="L13" s="60" t="s">
        <v>23</v>
      </c>
      <c r="M13" s="60" t="s">
        <v>23</v>
      </c>
      <c r="N13" s="60" t="s">
        <v>23</v>
      </c>
      <c r="O13" s="63">
        <f t="shared" si="0"/>
        <v>3.2</v>
      </c>
    </row>
    <row r="14" spans="1:20" ht="18.75" customHeight="1">
      <c r="A14" s="116"/>
      <c r="B14" s="114"/>
      <c r="C14" s="117"/>
      <c r="D14" s="59">
        <v>828</v>
      </c>
      <c r="E14" s="59" t="s">
        <v>79</v>
      </c>
      <c r="F14" s="59" t="s">
        <v>83</v>
      </c>
      <c r="G14" s="59">
        <v>200</v>
      </c>
      <c r="H14" s="66">
        <v>368536</v>
      </c>
      <c r="I14" s="60" t="s">
        <v>23</v>
      </c>
      <c r="J14" s="60" t="s">
        <v>23</v>
      </c>
      <c r="K14" s="60" t="s">
        <v>23</v>
      </c>
      <c r="L14" s="60" t="s">
        <v>23</v>
      </c>
      <c r="M14" s="60" t="s">
        <v>23</v>
      </c>
      <c r="N14" s="60" t="s">
        <v>23</v>
      </c>
      <c r="O14" s="67">
        <f t="shared" si="0"/>
        <v>368536</v>
      </c>
    </row>
    <row r="15" spans="1:20" ht="23.25" customHeight="1">
      <c r="A15" s="116"/>
      <c r="B15" s="114"/>
      <c r="C15" s="117"/>
      <c r="D15" s="59">
        <v>828</v>
      </c>
      <c r="E15" s="59" t="s">
        <v>79</v>
      </c>
      <c r="F15" s="59" t="s">
        <v>83</v>
      </c>
      <c r="G15" s="59">
        <v>500</v>
      </c>
      <c r="H15" s="68">
        <v>266178.3</v>
      </c>
      <c r="I15" s="60" t="s">
        <v>23</v>
      </c>
      <c r="J15" s="60" t="s">
        <v>23</v>
      </c>
      <c r="K15" s="60" t="s">
        <v>23</v>
      </c>
      <c r="L15" s="60" t="s">
        <v>23</v>
      </c>
      <c r="M15" s="60" t="s">
        <v>23</v>
      </c>
      <c r="N15" s="60" t="s">
        <v>23</v>
      </c>
      <c r="O15" s="60">
        <f t="shared" si="0"/>
        <v>266178.3</v>
      </c>
    </row>
    <row r="16" spans="1:20" ht="23.25" hidden="1" customHeight="1">
      <c r="A16" s="116"/>
      <c r="B16" s="114"/>
      <c r="C16" s="117"/>
      <c r="D16" s="69">
        <v>828</v>
      </c>
      <c r="E16" s="69" t="s">
        <v>79</v>
      </c>
      <c r="F16" s="69" t="s">
        <v>84</v>
      </c>
      <c r="G16" s="59"/>
      <c r="H16" s="60"/>
      <c r="I16" s="60" t="s">
        <v>23</v>
      </c>
      <c r="J16" s="60" t="s">
        <v>23</v>
      </c>
      <c r="K16" s="60" t="s">
        <v>23</v>
      </c>
      <c r="L16" s="60" t="s">
        <v>23</v>
      </c>
      <c r="M16" s="60" t="s">
        <v>23</v>
      </c>
      <c r="N16" s="60" t="s">
        <v>23</v>
      </c>
      <c r="O16" s="63">
        <f t="shared" si="0"/>
        <v>0</v>
      </c>
      <c r="P16" s="61"/>
    </row>
    <row r="17" spans="1:17" ht="23.25" hidden="1" customHeight="1">
      <c r="A17" s="116"/>
      <c r="B17" s="114"/>
      <c r="C17" s="117"/>
      <c r="D17" s="69">
        <v>828</v>
      </c>
      <c r="E17" s="69" t="s">
        <v>79</v>
      </c>
      <c r="F17" s="69" t="s">
        <v>85</v>
      </c>
      <c r="G17" s="70">
        <v>200</v>
      </c>
      <c r="H17" s="60"/>
      <c r="I17" s="60" t="s">
        <v>23</v>
      </c>
      <c r="J17" s="60" t="s">
        <v>23</v>
      </c>
      <c r="K17" s="60" t="s">
        <v>23</v>
      </c>
      <c r="L17" s="60" t="s">
        <v>23</v>
      </c>
      <c r="M17" s="60" t="s">
        <v>23</v>
      </c>
      <c r="N17" s="60" t="s">
        <v>23</v>
      </c>
      <c r="O17" s="63">
        <f t="shared" si="0"/>
        <v>0</v>
      </c>
    </row>
    <row r="18" spans="1:17" ht="23.25" hidden="1" customHeight="1">
      <c r="A18" s="116"/>
      <c r="B18" s="114"/>
      <c r="C18" s="117"/>
      <c r="D18" s="69">
        <v>828</v>
      </c>
      <c r="E18" s="69" t="s">
        <v>79</v>
      </c>
      <c r="F18" s="69" t="s">
        <v>85</v>
      </c>
      <c r="G18" s="70">
        <v>400</v>
      </c>
      <c r="H18" s="60"/>
      <c r="I18" s="60" t="s">
        <v>23</v>
      </c>
      <c r="J18" s="60" t="s">
        <v>23</v>
      </c>
      <c r="K18" s="60" t="s">
        <v>23</v>
      </c>
      <c r="L18" s="60" t="s">
        <v>23</v>
      </c>
      <c r="M18" s="60" t="s">
        <v>23</v>
      </c>
      <c r="N18" s="60" t="s">
        <v>23</v>
      </c>
      <c r="O18" s="63">
        <f t="shared" si="0"/>
        <v>0</v>
      </c>
    </row>
    <row r="19" spans="1:17" ht="23.25" hidden="1" customHeight="1">
      <c r="A19" s="116"/>
      <c r="B19" s="114"/>
      <c r="C19" s="117"/>
      <c r="D19" s="71">
        <v>828</v>
      </c>
      <c r="E19" s="71" t="s">
        <v>79</v>
      </c>
      <c r="F19" s="71" t="s">
        <v>86</v>
      </c>
      <c r="G19" s="70">
        <v>200</v>
      </c>
      <c r="H19" s="60"/>
      <c r="I19" s="60" t="s">
        <v>23</v>
      </c>
      <c r="J19" s="60" t="s">
        <v>23</v>
      </c>
      <c r="K19" s="60" t="s">
        <v>23</v>
      </c>
      <c r="L19" s="60" t="s">
        <v>23</v>
      </c>
      <c r="M19" s="60" t="s">
        <v>23</v>
      </c>
      <c r="N19" s="60" t="s">
        <v>23</v>
      </c>
      <c r="O19" s="63">
        <f t="shared" si="0"/>
        <v>0</v>
      </c>
    </row>
    <row r="20" spans="1:17" ht="23.25" hidden="1" customHeight="1">
      <c r="A20" s="116"/>
      <c r="B20" s="114"/>
      <c r="C20" s="117"/>
      <c r="D20" s="71">
        <v>828</v>
      </c>
      <c r="E20" s="71" t="s">
        <v>79</v>
      </c>
      <c r="F20" s="71" t="s">
        <v>86</v>
      </c>
      <c r="G20" s="70">
        <v>500</v>
      </c>
      <c r="H20" s="60"/>
      <c r="I20" s="60" t="s">
        <v>23</v>
      </c>
      <c r="J20" s="60" t="s">
        <v>23</v>
      </c>
      <c r="K20" s="60" t="s">
        <v>23</v>
      </c>
      <c r="L20" s="60" t="s">
        <v>23</v>
      </c>
      <c r="M20" s="60" t="s">
        <v>23</v>
      </c>
      <c r="N20" s="60" t="s">
        <v>23</v>
      </c>
      <c r="O20" s="63">
        <f t="shared" si="0"/>
        <v>0</v>
      </c>
    </row>
    <row r="21" spans="1:17" ht="23.25" hidden="1" customHeight="1">
      <c r="A21" s="116"/>
      <c r="B21" s="114"/>
      <c r="C21" s="117"/>
      <c r="D21" s="71">
        <v>828</v>
      </c>
      <c r="E21" s="71" t="s">
        <v>79</v>
      </c>
      <c r="F21" s="71" t="s">
        <v>87</v>
      </c>
      <c r="G21" s="70">
        <v>200</v>
      </c>
      <c r="H21" s="60"/>
      <c r="I21" s="60" t="s">
        <v>23</v>
      </c>
      <c r="J21" s="60" t="s">
        <v>23</v>
      </c>
      <c r="K21" s="60" t="s">
        <v>23</v>
      </c>
      <c r="L21" s="60" t="s">
        <v>23</v>
      </c>
      <c r="M21" s="60" t="s">
        <v>23</v>
      </c>
      <c r="N21" s="60" t="s">
        <v>23</v>
      </c>
      <c r="O21" s="63">
        <f t="shared" si="0"/>
        <v>0</v>
      </c>
    </row>
    <row r="22" spans="1:17" ht="23.25" hidden="1" customHeight="1">
      <c r="A22" s="116"/>
      <c r="B22" s="114"/>
      <c r="C22" s="117"/>
      <c r="D22" s="71">
        <v>828</v>
      </c>
      <c r="E22" s="71" t="s">
        <v>79</v>
      </c>
      <c r="F22" s="71" t="s">
        <v>88</v>
      </c>
      <c r="G22" s="71">
        <v>200</v>
      </c>
      <c r="H22" s="72"/>
      <c r="I22" s="60" t="s">
        <v>23</v>
      </c>
      <c r="J22" s="60" t="s">
        <v>23</v>
      </c>
      <c r="K22" s="60" t="s">
        <v>23</v>
      </c>
      <c r="L22" s="60" t="s">
        <v>23</v>
      </c>
      <c r="M22" s="60" t="s">
        <v>23</v>
      </c>
      <c r="N22" s="60" t="s">
        <v>23</v>
      </c>
      <c r="O22" s="63">
        <f t="shared" si="0"/>
        <v>0</v>
      </c>
    </row>
    <row r="23" spans="1:17" ht="23.25" hidden="1" customHeight="1">
      <c r="A23" s="116"/>
      <c r="B23" s="114"/>
      <c r="C23" s="117"/>
      <c r="D23" s="71">
        <v>828</v>
      </c>
      <c r="E23" s="71" t="s">
        <v>79</v>
      </c>
      <c r="F23" s="71" t="s">
        <v>89</v>
      </c>
      <c r="G23" s="71">
        <v>400</v>
      </c>
      <c r="H23" s="72"/>
      <c r="I23" s="60" t="s">
        <v>23</v>
      </c>
      <c r="J23" s="60" t="s">
        <v>23</v>
      </c>
      <c r="K23" s="60" t="s">
        <v>23</v>
      </c>
      <c r="L23" s="60" t="s">
        <v>23</v>
      </c>
      <c r="M23" s="60" t="s">
        <v>23</v>
      </c>
      <c r="N23" s="60" t="s">
        <v>23</v>
      </c>
      <c r="O23" s="63">
        <f t="shared" si="0"/>
        <v>0</v>
      </c>
    </row>
    <row r="24" spans="1:17" ht="23.25" hidden="1" customHeight="1">
      <c r="A24" s="116"/>
      <c r="B24" s="114"/>
      <c r="C24" s="117"/>
      <c r="D24" s="71">
        <v>828</v>
      </c>
      <c r="E24" s="71" t="s">
        <v>79</v>
      </c>
      <c r="F24" s="71" t="s">
        <v>88</v>
      </c>
      <c r="G24" s="71">
        <v>500</v>
      </c>
      <c r="H24" s="60"/>
      <c r="I24" s="60" t="s">
        <v>23</v>
      </c>
      <c r="J24" s="60" t="s">
        <v>23</v>
      </c>
      <c r="K24" s="60" t="s">
        <v>23</v>
      </c>
      <c r="L24" s="60" t="s">
        <v>23</v>
      </c>
      <c r="M24" s="60" t="s">
        <v>23</v>
      </c>
      <c r="N24" s="60" t="s">
        <v>23</v>
      </c>
      <c r="O24" s="63">
        <f t="shared" si="0"/>
        <v>0</v>
      </c>
    </row>
    <row r="25" spans="1:17" ht="26.25" customHeight="1">
      <c r="A25" s="58"/>
      <c r="B25" s="114"/>
      <c r="C25" s="73" t="s">
        <v>90</v>
      </c>
      <c r="D25" s="59">
        <v>828</v>
      </c>
      <c r="E25" s="59" t="s">
        <v>79</v>
      </c>
      <c r="F25" s="59" t="s">
        <v>82</v>
      </c>
      <c r="G25" s="59">
        <v>200</v>
      </c>
      <c r="H25" s="60">
        <v>3.1999999999534299</v>
      </c>
      <c r="I25" s="60" t="s">
        <v>23</v>
      </c>
      <c r="J25" s="60" t="s">
        <v>23</v>
      </c>
      <c r="K25" s="60" t="s">
        <v>23</v>
      </c>
      <c r="L25" s="60" t="s">
        <v>23</v>
      </c>
      <c r="M25" s="60" t="s">
        <v>23</v>
      </c>
      <c r="N25" s="60" t="s">
        <v>23</v>
      </c>
      <c r="O25" s="60">
        <f>SUM(H25:N25)</f>
        <v>3.1999999999534299</v>
      </c>
    </row>
    <row r="26" spans="1:17" ht="17.25" hidden="1" customHeight="1">
      <c r="A26" s="58"/>
      <c r="B26" s="114"/>
      <c r="C26" s="73"/>
      <c r="D26" s="59">
        <v>828</v>
      </c>
      <c r="E26" s="59" t="s">
        <v>79</v>
      </c>
      <c r="F26" s="59" t="s">
        <v>82</v>
      </c>
      <c r="G26" s="59">
        <v>200</v>
      </c>
      <c r="H26" s="60"/>
      <c r="I26" s="60"/>
      <c r="J26" s="60"/>
      <c r="K26" s="60"/>
      <c r="L26" s="64"/>
      <c r="M26" s="65"/>
      <c r="N26" s="65"/>
      <c r="O26" s="63">
        <f>SUM(H26:I26)</f>
        <v>0</v>
      </c>
    </row>
    <row r="27" spans="1:17" ht="19.5" hidden="1" customHeight="1">
      <c r="A27" s="58"/>
      <c r="B27" s="114"/>
      <c r="C27" s="73"/>
      <c r="D27" s="59">
        <v>828</v>
      </c>
      <c r="E27" s="59" t="s">
        <v>79</v>
      </c>
      <c r="F27" s="59" t="s">
        <v>82</v>
      </c>
      <c r="G27" s="59">
        <v>500</v>
      </c>
      <c r="H27" s="60"/>
      <c r="I27" s="60"/>
      <c r="J27" s="60"/>
      <c r="K27" s="60"/>
      <c r="L27" s="64"/>
      <c r="M27" s="65"/>
      <c r="N27" s="65"/>
      <c r="O27" s="63">
        <f>SUM(H27:I27)</f>
        <v>0</v>
      </c>
    </row>
    <row r="28" spans="1:17" ht="43.5" customHeight="1">
      <c r="A28" s="58"/>
      <c r="B28" s="114"/>
      <c r="C28" s="73" t="s">
        <v>91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74"/>
    </row>
    <row r="29" spans="1:17" ht="26.25" customHeight="1">
      <c r="A29" s="75"/>
      <c r="B29" s="114"/>
      <c r="C29" s="76" t="s">
        <v>92</v>
      </c>
      <c r="D29" s="59"/>
      <c r="E29" s="59"/>
      <c r="F29" s="59"/>
      <c r="G29" s="59"/>
      <c r="H29" s="60">
        <f>H11+H15</f>
        <v>1716101.3</v>
      </c>
      <c r="I29" s="60" t="s">
        <v>23</v>
      </c>
      <c r="J29" s="60" t="s">
        <v>23</v>
      </c>
      <c r="K29" s="60" t="s">
        <v>23</v>
      </c>
      <c r="L29" s="60" t="s">
        <v>23</v>
      </c>
      <c r="M29" s="60" t="s">
        <v>23</v>
      </c>
      <c r="N29" s="60" t="s">
        <v>23</v>
      </c>
      <c r="O29" s="63">
        <f>SUM(H29:N29)</f>
        <v>1716101.3</v>
      </c>
      <c r="P29" s="77"/>
      <c r="Q29" s="61"/>
    </row>
    <row r="30" spans="1:17" ht="57" customHeight="1">
      <c r="A30" s="58"/>
      <c r="B30" s="78"/>
      <c r="C30" s="73" t="s">
        <v>93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74"/>
    </row>
    <row r="31" spans="1:17" ht="47.25" customHeight="1">
      <c r="A31" s="58"/>
      <c r="B31" s="78"/>
      <c r="C31" s="73" t="s">
        <v>94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74"/>
    </row>
    <row r="32" spans="1:17" ht="27" customHeight="1">
      <c r="A32" s="58"/>
      <c r="B32" s="78"/>
      <c r="C32" s="73" t="s">
        <v>95</v>
      </c>
      <c r="D32" s="59"/>
      <c r="E32" s="59"/>
      <c r="F32" s="59"/>
      <c r="G32" s="59"/>
      <c r="H32" s="60">
        <f>18596.1+H29</f>
        <v>1734697.4000000001</v>
      </c>
      <c r="I32" s="60" t="s">
        <v>23</v>
      </c>
      <c r="J32" s="60" t="s">
        <v>23</v>
      </c>
      <c r="K32" s="60" t="s">
        <v>23</v>
      </c>
      <c r="L32" s="60" t="s">
        <v>23</v>
      </c>
      <c r="M32" s="60" t="s">
        <v>23</v>
      </c>
      <c r="N32" s="60" t="s">
        <v>23</v>
      </c>
      <c r="O32" s="63">
        <f>SUM(H32:I32)</f>
        <v>1734697.4000000001</v>
      </c>
    </row>
    <row r="33" spans="1:16" ht="24" customHeight="1">
      <c r="A33" s="58"/>
      <c r="B33" s="78"/>
      <c r="C33" s="73" t="s">
        <v>96</v>
      </c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80"/>
    </row>
    <row r="34" spans="1:16" ht="26.25" hidden="1" customHeight="1">
      <c r="A34" s="58" t="s">
        <v>37</v>
      </c>
      <c r="B34" s="118" t="s">
        <v>38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</row>
    <row r="35" spans="1:16" ht="45.75" hidden="1" customHeight="1">
      <c r="A35" s="58" t="s">
        <v>57</v>
      </c>
      <c r="B35" s="113" t="s">
        <v>97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</row>
    <row r="36" spans="1:16" ht="33.75" hidden="1" customHeight="1">
      <c r="A36" s="58"/>
      <c r="B36" s="114" t="s">
        <v>97</v>
      </c>
      <c r="C36" s="73" t="s">
        <v>77</v>
      </c>
      <c r="D36" s="79"/>
      <c r="E36" s="79"/>
      <c r="F36" s="79"/>
      <c r="G36" s="79"/>
      <c r="H36" s="81"/>
      <c r="I36" s="81"/>
      <c r="J36" s="81"/>
      <c r="K36" s="81"/>
      <c r="L36" s="81"/>
      <c r="M36" s="81"/>
      <c r="N36" s="81"/>
      <c r="O36" s="81"/>
    </row>
    <row r="37" spans="1:16" ht="27" hidden="1" customHeight="1">
      <c r="A37" s="58"/>
      <c r="B37" s="114"/>
      <c r="C37" s="73" t="s">
        <v>90</v>
      </c>
      <c r="D37" s="79"/>
      <c r="E37" s="79"/>
      <c r="F37" s="79"/>
      <c r="G37" s="79"/>
      <c r="H37" s="81"/>
      <c r="I37" s="81"/>
      <c r="J37" s="81"/>
      <c r="K37" s="81"/>
      <c r="L37" s="81"/>
      <c r="M37" s="81"/>
      <c r="N37" s="81"/>
      <c r="O37" s="81"/>
    </row>
    <row r="38" spans="1:16" ht="31.5" hidden="1">
      <c r="A38" s="58"/>
      <c r="B38" s="114"/>
      <c r="C38" s="73" t="s">
        <v>91</v>
      </c>
      <c r="D38" s="79"/>
      <c r="E38" s="79"/>
      <c r="F38" s="79"/>
      <c r="G38" s="79"/>
      <c r="H38" s="81"/>
      <c r="I38" s="81"/>
      <c r="J38" s="81"/>
      <c r="K38" s="81"/>
      <c r="L38" s="81"/>
      <c r="M38" s="81"/>
      <c r="N38" s="81"/>
      <c r="O38" s="81"/>
    </row>
    <row r="39" spans="1:16" ht="24" hidden="1" customHeight="1">
      <c r="A39" s="58"/>
      <c r="B39" s="114"/>
      <c r="C39" s="82" t="s">
        <v>92</v>
      </c>
      <c r="D39" s="79"/>
      <c r="E39" s="79"/>
      <c r="F39" s="79"/>
      <c r="G39" s="79"/>
      <c r="H39" s="81"/>
      <c r="I39" s="81"/>
      <c r="J39" s="81"/>
      <c r="K39" s="81"/>
      <c r="L39" s="81"/>
      <c r="M39" s="81"/>
      <c r="N39" s="81"/>
      <c r="O39" s="81"/>
    </row>
    <row r="40" spans="1:16" ht="47.25" hidden="1">
      <c r="A40" s="58"/>
      <c r="B40" s="114"/>
      <c r="C40" s="73" t="s">
        <v>93</v>
      </c>
      <c r="D40" s="79"/>
      <c r="E40" s="79"/>
      <c r="F40" s="79"/>
      <c r="G40" s="79"/>
      <c r="H40" s="81"/>
      <c r="I40" s="81"/>
      <c r="J40" s="81"/>
      <c r="K40" s="81"/>
      <c r="L40" s="81"/>
      <c r="M40" s="81"/>
      <c r="N40" s="81"/>
      <c r="O40" s="81"/>
    </row>
    <row r="41" spans="1:16" ht="31.5" hidden="1">
      <c r="A41" s="58"/>
      <c r="B41" s="114"/>
      <c r="C41" s="73" t="s">
        <v>94</v>
      </c>
      <c r="D41" s="79"/>
      <c r="E41" s="79"/>
      <c r="F41" s="79"/>
      <c r="G41" s="79"/>
      <c r="H41" s="81"/>
      <c r="I41" s="81"/>
      <c r="J41" s="81"/>
      <c r="K41" s="81"/>
      <c r="L41" s="81"/>
      <c r="M41" s="81"/>
      <c r="N41" s="81"/>
      <c r="O41" s="81"/>
    </row>
    <row r="42" spans="1:16" ht="15.75" hidden="1">
      <c r="A42" s="58"/>
      <c r="B42" s="114"/>
      <c r="C42" s="73" t="s">
        <v>95</v>
      </c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80"/>
    </row>
    <row r="43" spans="1:16" ht="15.75" hidden="1">
      <c r="A43" s="58"/>
      <c r="B43" s="114"/>
      <c r="C43" s="73" t="s">
        <v>96</v>
      </c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80"/>
    </row>
    <row r="44" spans="1:16" ht="15.75" hidden="1">
      <c r="A44" s="59" t="s">
        <v>98</v>
      </c>
      <c r="B44" s="79"/>
      <c r="C44" s="73" t="s">
        <v>99</v>
      </c>
      <c r="D44" s="83"/>
      <c r="E44" s="79"/>
      <c r="F44" s="79"/>
      <c r="G44" s="59"/>
      <c r="H44" s="60"/>
      <c r="I44" s="60"/>
      <c r="J44" s="60"/>
      <c r="K44" s="59"/>
      <c r="L44" s="59"/>
      <c r="M44" s="59"/>
      <c r="N44" s="59"/>
      <c r="O44" s="60"/>
    </row>
    <row r="45" spans="1:16" ht="31.5" customHeight="1">
      <c r="A45" s="59"/>
      <c r="B45" s="79"/>
      <c r="C45" s="84" t="s">
        <v>100</v>
      </c>
      <c r="D45" s="79"/>
      <c r="E45" s="79"/>
      <c r="F45" s="79"/>
      <c r="G45" s="59"/>
      <c r="H45" s="85">
        <f>H47+H53</f>
        <v>3529437.1</v>
      </c>
      <c r="I45" s="60" t="s">
        <v>23</v>
      </c>
      <c r="J45" s="60" t="s">
        <v>23</v>
      </c>
      <c r="K45" s="60" t="s">
        <v>23</v>
      </c>
      <c r="L45" s="60" t="s">
        <v>23</v>
      </c>
      <c r="M45" s="60" t="s">
        <v>23</v>
      </c>
      <c r="N45" s="60" t="s">
        <v>23</v>
      </c>
      <c r="O45" s="85">
        <f>O47+O53</f>
        <v>3529437.1</v>
      </c>
      <c r="P45" s="61">
        <f>H45-H9</f>
        <v>18596.100000000093</v>
      </c>
    </row>
    <row r="46" spans="1:16" ht="21" hidden="1" customHeight="1">
      <c r="A46" s="59"/>
      <c r="B46" s="79"/>
      <c r="C46" s="73" t="s">
        <v>101</v>
      </c>
      <c r="D46" s="79"/>
      <c r="E46" s="79"/>
      <c r="F46" s="79"/>
      <c r="G46" s="59"/>
      <c r="H46" s="60"/>
      <c r="I46" s="60"/>
      <c r="J46" s="60"/>
      <c r="K46" s="59"/>
      <c r="L46" s="59"/>
      <c r="M46" s="59"/>
      <c r="N46" s="59"/>
      <c r="O46" s="60"/>
    </row>
    <row r="47" spans="1:16" ht="28.5" hidden="1" customHeight="1">
      <c r="A47" s="59"/>
      <c r="B47" s="79"/>
      <c r="C47" s="73" t="s">
        <v>102</v>
      </c>
      <c r="D47" s="79"/>
      <c r="E47" s="79"/>
      <c r="F47" s="79"/>
      <c r="G47" s="59"/>
      <c r="H47" s="60">
        <f>H9</f>
        <v>3510841</v>
      </c>
      <c r="I47" s="60" t="str">
        <f>I16</f>
        <v>-</v>
      </c>
      <c r="J47" s="60" t="str">
        <f>J16</f>
        <v>-</v>
      </c>
      <c r="K47" s="60" t="str">
        <f>K16</f>
        <v>-</v>
      </c>
      <c r="L47" s="60"/>
      <c r="M47" s="60"/>
      <c r="N47" s="60"/>
      <c r="O47" s="60">
        <f>O9</f>
        <v>3510841</v>
      </c>
    </row>
    <row r="48" spans="1:16" ht="22.5" hidden="1" customHeight="1">
      <c r="A48" s="59"/>
      <c r="B48" s="79"/>
      <c r="C48" s="79" t="s">
        <v>90</v>
      </c>
      <c r="D48" s="79"/>
      <c r="E48" s="79"/>
      <c r="F48" s="79"/>
      <c r="G48" s="59"/>
      <c r="H48" s="60">
        <f>H25</f>
        <v>3.1999999999534299</v>
      </c>
      <c r="I48" s="60" t="str">
        <f>I25</f>
        <v>-</v>
      </c>
      <c r="J48" s="60" t="str">
        <f>J25</f>
        <v>-</v>
      </c>
      <c r="K48" s="60"/>
      <c r="L48" s="60"/>
      <c r="M48" s="60"/>
      <c r="N48" s="60"/>
      <c r="O48" s="60">
        <f>O25</f>
        <v>3.1999999999534299</v>
      </c>
    </row>
    <row r="49" spans="1:15" ht="37.5" hidden="1" customHeight="1">
      <c r="A49" s="59"/>
      <c r="B49" s="79"/>
      <c r="C49" s="79" t="s">
        <v>91</v>
      </c>
      <c r="D49" s="79"/>
      <c r="E49" s="79"/>
      <c r="F49" s="79"/>
      <c r="G49" s="59"/>
      <c r="H49" s="60"/>
      <c r="I49" s="60"/>
      <c r="J49" s="60"/>
      <c r="K49" s="59"/>
      <c r="L49" s="59"/>
      <c r="M49" s="59"/>
      <c r="N49" s="59"/>
      <c r="O49" s="60"/>
    </row>
    <row r="50" spans="1:15" ht="21.75" hidden="1" customHeight="1">
      <c r="A50" s="59"/>
      <c r="B50" s="79"/>
      <c r="C50" s="86" t="s">
        <v>92</v>
      </c>
      <c r="D50" s="79"/>
      <c r="E50" s="79"/>
      <c r="F50" s="79"/>
      <c r="G50" s="59"/>
      <c r="H50" s="60">
        <f>H29</f>
        <v>1716101.3</v>
      </c>
      <c r="I50" s="60" t="str">
        <f>I29</f>
        <v>-</v>
      </c>
      <c r="J50" s="60"/>
      <c r="K50" s="59"/>
      <c r="L50" s="59"/>
      <c r="M50" s="59"/>
      <c r="N50" s="59"/>
      <c r="O50" s="60">
        <f>SUM(H50:N50)</f>
        <v>1716101.3</v>
      </c>
    </row>
    <row r="51" spans="1:15" ht="53.25" hidden="1" customHeight="1">
      <c r="A51" s="59"/>
      <c r="B51" s="79"/>
      <c r="C51" s="79" t="s">
        <v>93</v>
      </c>
      <c r="D51" s="79"/>
      <c r="E51" s="79"/>
      <c r="F51" s="79"/>
      <c r="G51" s="59"/>
      <c r="H51" s="60"/>
      <c r="I51" s="60"/>
      <c r="J51" s="60"/>
      <c r="K51" s="59"/>
      <c r="L51" s="59"/>
      <c r="M51" s="59"/>
      <c r="N51" s="59"/>
      <c r="O51" s="60"/>
    </row>
    <row r="52" spans="1:15" ht="36" hidden="1" customHeight="1">
      <c r="A52" s="59"/>
      <c r="B52" s="79"/>
      <c r="C52" s="73" t="s">
        <v>94</v>
      </c>
      <c r="D52" s="79"/>
      <c r="E52" s="79"/>
      <c r="F52" s="79"/>
      <c r="G52" s="59"/>
      <c r="H52" s="59"/>
      <c r="I52" s="59"/>
      <c r="J52" s="59"/>
      <c r="K52" s="59"/>
      <c r="L52" s="59"/>
      <c r="M52" s="59"/>
      <c r="N52" s="59"/>
      <c r="O52" s="60"/>
    </row>
    <row r="53" spans="1:15" ht="23.25" hidden="1" customHeight="1">
      <c r="A53" s="59"/>
      <c r="B53" s="79"/>
      <c r="C53" s="73" t="s">
        <v>103</v>
      </c>
      <c r="D53" s="79"/>
      <c r="E53" s="79"/>
      <c r="F53" s="79"/>
      <c r="G53" s="59"/>
      <c r="H53" s="60">
        <v>18596.099999999999</v>
      </c>
      <c r="I53" s="60" t="str">
        <f>I32</f>
        <v>-</v>
      </c>
      <c r="J53" s="60"/>
      <c r="K53" s="59"/>
      <c r="L53" s="59"/>
      <c r="M53" s="59"/>
      <c r="N53" s="59"/>
      <c r="O53" s="60">
        <f>SUM(H53:N53)</f>
        <v>18596.099999999999</v>
      </c>
    </row>
    <row r="54" spans="1:15" ht="21.75" hidden="1" customHeight="1">
      <c r="A54" s="59"/>
      <c r="B54" s="79"/>
      <c r="C54" s="73" t="s">
        <v>96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81"/>
    </row>
  </sheetData>
  <mergeCells count="15">
    <mergeCell ref="A2:O2"/>
    <mergeCell ref="A4:A5"/>
    <mergeCell ref="B4:B5"/>
    <mergeCell ref="C4:C5"/>
    <mergeCell ref="D4:G4"/>
    <mergeCell ref="H4:O4"/>
    <mergeCell ref="D5:G5"/>
    <mergeCell ref="B35:O35"/>
    <mergeCell ref="B36:B43"/>
    <mergeCell ref="B7:O7"/>
    <mergeCell ref="B8:O8"/>
    <mergeCell ref="A9:A24"/>
    <mergeCell ref="B9:B29"/>
    <mergeCell ref="C9:C24"/>
    <mergeCell ref="B34:O34"/>
  </mergeCells>
  <printOptions horizontalCentered="1"/>
  <pageMargins left="0.39370078740157483" right="0.39370078740157483" top="0.59055118110236227" bottom="0.59055118110236227" header="0.31496062992125984" footer="0.51181102362204722"/>
  <pageSetup paperSize="9" scale="59" firstPageNumber="19" orientation="landscape" useFirstPageNumber="1" horizontalDpi="300" verticalDpi="300" r:id="rId1"/>
  <headerFooter>
    <oddHeader>&amp;C&amp;"Times New Roman,обычный"&amp;12&amp;P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7</vt:i4>
      </vt:variant>
    </vt:vector>
  </HeadingPairs>
  <TitlesOfParts>
    <vt:vector size="10" baseType="lpstr">
      <vt:lpstr>1.2. Показатели РП</vt:lpstr>
      <vt:lpstr>1.4. Мероприятия РП</vt:lpstr>
      <vt:lpstr>1.5. Фин. обес. РП</vt:lpstr>
      <vt:lpstr>'1.2. Показатели РП'!_bookmark5</vt:lpstr>
      <vt:lpstr>'1.4. Мероприятия РП'!_ftnref1</vt:lpstr>
      <vt:lpstr>'1.4. Мероприятия РП'!Заголовки_для_печати</vt:lpstr>
      <vt:lpstr>'1.5. Фин. обес. РП'!Заголовки_для_печати</vt:lpstr>
      <vt:lpstr>'1.2. Показатели РП'!Область_печати</vt:lpstr>
      <vt:lpstr>'1.4. Мероприятия РП'!Область_печати</vt:lpstr>
      <vt:lpstr>'1.5. Фин. обес. РП'!Область_печати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plan_otd</dc:creator>
  <cp:lastModifiedBy>Шеховцова</cp:lastModifiedBy>
  <cp:lastPrinted>2025-03-17T13:58:33Z</cp:lastPrinted>
  <dcterms:created xsi:type="dcterms:W3CDTF">2025-03-10T14:05:13Z</dcterms:created>
  <dcterms:modified xsi:type="dcterms:W3CDTF">2025-03-17T13:58:38Z</dcterms:modified>
</cp:coreProperties>
</file>