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5" windowWidth="20955" windowHeight="9720" activeTab="3"/>
  </bookViews>
  <sheets>
    <sheet name="2.4. Мероприятия РП " sheetId="4" r:id="rId1"/>
    <sheet name="2.5. Фин. обес. РП" sheetId="5" r:id="rId2"/>
    <sheet name="2.6. Бюджет РП по месяцам" sheetId="6" r:id="rId3"/>
    <sheet name="План реализации РП 2" sheetId="7" r:id="rId4"/>
  </sheets>
  <definedNames>
    <definedName name="_bookmark5" localSheetId="0">#REF!</definedName>
    <definedName name="_bookmark5" localSheetId="1">#REF!</definedName>
    <definedName name="_bookmark5" localSheetId="2">'2.6. Бюджет РП по месяцам'!#REF!</definedName>
    <definedName name="_bookmark5" localSheetId="3">#REF!</definedName>
    <definedName name="_ftn1" localSheetId="0">#REF!</definedName>
    <definedName name="_ftn1" localSheetId="1">#REF!</definedName>
    <definedName name="_ftn1" localSheetId="2">'2.6. Бюджет РП по месяцам'!#REF!</definedName>
    <definedName name="_ftn1" localSheetId="3">#REF!</definedName>
    <definedName name="_ftn2" localSheetId="0">#REF!</definedName>
    <definedName name="_ftn2" localSheetId="1">#REF!</definedName>
    <definedName name="_ftn2" localSheetId="2">'2.6. Бюджет РП по месяцам'!#REF!</definedName>
    <definedName name="_ftn2" localSheetId="3">#REF!</definedName>
    <definedName name="_ftn3" localSheetId="3">#REF!</definedName>
    <definedName name="_ftn4" localSheetId="3">#REF!</definedName>
    <definedName name="_ftn5" localSheetId="3">#REF!</definedName>
    <definedName name="_ftn6" localSheetId="3">#REF!</definedName>
    <definedName name="_ftn7" localSheetId="3">#REF!</definedName>
    <definedName name="_ftn8" localSheetId="3">#REF!</definedName>
    <definedName name="_ftnref1" localSheetId="0">'2.4. Мероприятия РП '!$E$5</definedName>
    <definedName name="_ftnref1" localSheetId="1">#REF!</definedName>
    <definedName name="_ftnref1" localSheetId="2">'2.6. Бюджет РП по месяцам'!#REF!</definedName>
    <definedName name="_ftnref1" localSheetId="3">#REF!</definedName>
    <definedName name="_ftnref2" localSheetId="0">'2.4. Мероприятия РП '!#REF!</definedName>
    <definedName name="_ftnref2" localSheetId="1">#REF!</definedName>
    <definedName name="_ftnref2" localSheetId="2">'2.6. Бюджет РП по месяцам'!#REF!</definedName>
    <definedName name="_ftnref2" localSheetId="3">#REF!</definedName>
    <definedName name="_ftnref3" localSheetId="0">'2.4. Мероприятия РП '!$M$5</definedName>
    <definedName name="_ftnref3" localSheetId="1">#REF!</definedName>
    <definedName name="_ftnref3" localSheetId="2">'2.6. Бюджет РП по месяцам'!#REF!</definedName>
    <definedName name="_ftnref3" localSheetId="3">#REF!</definedName>
    <definedName name="_ftnref4" localSheetId="3">'План реализации РП 2'!$E$4</definedName>
    <definedName name="_ftnref5" localSheetId="3">'План реализации РП 2'!$G$4</definedName>
    <definedName name="_ftnref6" localSheetId="3">'План реализации РП 2'!$H$5</definedName>
    <definedName name="_ftnref7" localSheetId="3">'План реализации РП 2'!$I$4</definedName>
    <definedName name="_ftnref8" localSheetId="3">'План реализации РП 2'!$L$4</definedName>
    <definedName name="_Hlk127704986" localSheetId="3">'План реализации РП 2'!$A$7</definedName>
    <definedName name="_Hlk127716945" localSheetId="2">'2.6. Бюджет РП по месяцам'!#REF!</definedName>
    <definedName name="_Hlk127716945" localSheetId="3">#REF!</definedName>
    <definedName name="Print_Titles" localSheetId="1">'2.5. Фин. обес. РП'!$3:$5</definedName>
    <definedName name="Print_Titles" localSheetId="3">'План реализации РП 2'!$4:$6</definedName>
    <definedName name="_xlnm.Print_Titles" localSheetId="0">'2.4. Мероприятия РП '!$5:$6</definedName>
    <definedName name="_xlnm.Print_Titles" localSheetId="3">'План реализации РП 2'!$4:$6</definedName>
    <definedName name="_xlnm.Print_Area" localSheetId="0">'2.4. Мероприятия РП '!$A$1:$P$13</definedName>
    <definedName name="_xlnm.Print_Area" localSheetId="1">'2.5. Фин. обес. РП'!$A$1:$O$42</definedName>
    <definedName name="_xlnm.Print_Area" localSheetId="2">'2.6. Бюджет РП по месяцам'!$A$2:$N$9</definedName>
    <definedName name="_xlnm.Print_Area" localSheetId="3">'План реализации РП 2'!$A$1:$L$54</definedName>
  </definedNames>
  <calcPr calcId="124519"/>
</workbook>
</file>

<file path=xl/calcChain.xml><?xml version="1.0" encoding="utf-8"?>
<calcChain xmlns="http://schemas.openxmlformats.org/spreadsheetml/2006/main">
  <c r="M9" i="6"/>
  <c r="L9"/>
  <c r="K9"/>
  <c r="J9"/>
  <c r="I9"/>
  <c r="H9"/>
  <c r="G9"/>
  <c r="F9"/>
  <c r="E9"/>
  <c r="D9"/>
  <c r="C9"/>
  <c r="N9"/>
  <c r="A1"/>
  <c r="H41" i="5"/>
  <c r="K39"/>
  <c r="J39"/>
  <c r="H39"/>
  <c r="H37"/>
  <c r="H31"/>
  <c r="O29"/>
  <c r="O28"/>
  <c r="K27"/>
  <c r="K31" s="1"/>
  <c r="K34" s="1"/>
  <c r="K41" s="1"/>
  <c r="K37" s="1"/>
  <c r="J27"/>
  <c r="J31" s="1"/>
  <c r="J34" s="1"/>
  <c r="J41" s="1"/>
  <c r="J37" s="1"/>
  <c r="I27"/>
  <c r="I39" s="1"/>
  <c r="O39" s="1"/>
  <c r="O26"/>
  <c r="P28" s="1"/>
  <c r="I31" l="1"/>
  <c r="O27"/>
  <c r="O31" l="1"/>
  <c r="I34"/>
  <c r="O34" l="1"/>
  <c r="I41"/>
  <c r="O41" l="1"/>
  <c r="I37"/>
  <c r="O37" s="1"/>
</calcChain>
</file>

<file path=xl/sharedStrings.xml><?xml version="1.0" encoding="utf-8"?>
<sst xmlns="http://schemas.openxmlformats.org/spreadsheetml/2006/main" count="667" uniqueCount="215">
  <si>
    <t>Цифровизация дорожной и транспортной отрасли</t>
  </si>
  <si>
    <t>Евтушенко С.В.</t>
  </si>
  <si>
    <t>1.</t>
  </si>
  <si>
    <t xml:space="preserve"> </t>
  </si>
  <si>
    <t>Единица измерения (по ОКЕИ)</t>
  </si>
  <si>
    <t>Базовое значение</t>
  </si>
  <si>
    <t>значение</t>
  </si>
  <si>
    <t>год</t>
  </si>
  <si>
    <t>Федеральный проект</t>
  </si>
  <si>
    <t>Нет</t>
  </si>
  <si>
    <t>-</t>
  </si>
  <si>
    <t>№ п/п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</si>
  <si>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</si>
  <si>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</si>
  <si>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</si>
  <si>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</si>
  <si>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</si>
  <si>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</si>
  <si>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</si>
  <si>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</si>
  <si>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</si>
  <si>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</si>
  <si>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</si>
  <si>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1.1.</t>
  </si>
  <si>
    <t>4. Мероприятия (результаты) регионального проекта 5</t>
  </si>
  <si>
    <t>Наименование мероприятия (результата)</t>
  </si>
  <si>
    <t>Наименование структурных элементов государственных программ вместе     с наименованием государственной программы</t>
  </si>
  <si>
    <t>Годы</t>
  </si>
  <si>
    <t>Тип мероприятия (результата)</t>
  </si>
  <si>
    <t>Уровень мероприятия (результата)</t>
  </si>
  <si>
    <t>Признак «Участие муниципаль-ного образования»</t>
  </si>
  <si>
    <t>Связь с показателями регионального проекта</t>
  </si>
  <si>
    <t>Внедрены интеллектуальные транспортные системы, предусматривающие автоматизацию процессов управления дорожным движением в городских агломерациях, включающих города с населением свыше 300 тысяч человек</t>
  </si>
  <si>
    <t>Х</t>
  </si>
  <si>
    <t>Единица</t>
  </si>
  <si>
    <t>Оказание услуг
(выполнение работ)</t>
  </si>
  <si>
    <t>1.2</t>
  </si>
  <si>
    <t>Установлены стационарные камеры фотовидеофиксации нарушений правил дорожного движения на автомобильных дорогах федерального, регионального                                        или межмуниципального, местного значения</t>
  </si>
  <si>
    <t>Штука</t>
  </si>
  <si>
    <t>Выполнены работы по установке стационарных камер фотовидеофиксации нарушений правил дорожного движения на автомобильных дорогах федерального, регионального или межмуниципального, местного значения в субъектах Российской Федерации с целью снижения аварийности, повышения безопасности дорожного движения и, как следствие, сокращения числа погибших в результате дорожно-транспортных происшествий</t>
  </si>
  <si>
    <t>1.3</t>
  </si>
  <si>
    <t>Размещены автоматические пункты весогабаритного контроля транспортных средств на автомобильных дорогах регионального или межмуниципального, местного значения</t>
  </si>
  <si>
    <t xml:space="preserve">5. Финансовое обеспечение реализации регионального проекта 5 </t>
  </si>
  <si>
    <t>Наименование мероприятия (результата) и источники финансирования</t>
  </si>
  <si>
    <t>Код бюджетной классификации</t>
  </si>
  <si>
    <t>Объем финансового обеспечения по годам, тыс. рублей</t>
  </si>
  <si>
    <t>Всего</t>
  </si>
  <si>
    <t>ГРБС / Рз / Пр / ЦСР / ВР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</si>
  <si>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</si>
  <si>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</si>
  <si>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</si>
  <si>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</si>
  <si>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</si>
  <si>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</si>
  <si>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</si>
  <si>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Размещение автоматических пунктов весогабаритного контроля транспортных средств на автомобильных дорогах регионального или межмуниципального, местного значения (накопленным итогом)</t>
  </si>
  <si>
    <t>Региональный бюджет (всего), из них:</t>
  </si>
  <si>
    <t>- межбюджетные трансферты из федерального бюджета (справочно)</t>
  </si>
  <si>
    <t>- межбюджетные трансферты из иных бюджетов бюджетной системы Российской Федерации (справочно)</t>
  </si>
  <si>
    <t> - межбюджетные трансферты местным бюджетам</t>
  </si>
  <si>
    <t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</si>
  <si>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>Бюджет территориального государственного внебюджетного фонда (бюджет территориального фонда обязательного медицинского страхования)</t>
  </si>
  <si>
    <t>Консолидированные бюджеты муниципальных образований</t>
  </si>
  <si>
    <t>Внебюджетные источники</t>
  </si>
  <si>
    <t>1.2.</t>
  </si>
  <si>
    <t>Увеличение количества стационарных камер фотовидеофиксации нарушений правил дорожного движения на автомобильных дорогах федерального, регионального или межмуниципального, местного значения до 250% к 2030 году от базового количества 2017 года (накопленным итогом)</t>
  </si>
  <si>
    <t>Внедрены интеллектуальные транспортные системы, предусматривающие автоматизацию процессов управления дорожным движением в городских агломерациях, включающих города с населением свыше                    300 тысяч человек.</t>
  </si>
  <si>
    <t>Внедрение интеллектуальных транспортных систем, предусматривающих автоматизацию процессов управления дорожным движением в городских  агломерациях, включающих города с населением свыше 300 тысяч человек (накопленным итогом)</t>
  </si>
  <si>
    <t xml:space="preserve"> 04 09</t>
  </si>
  <si>
    <t>10 1 R2 54180</t>
  </si>
  <si>
    <t>10 1 И9 54180</t>
  </si>
  <si>
    <t>Нераспределенный резерв (областной бюджет)</t>
  </si>
  <si>
    <t>Итого по региональному проекту</t>
  </si>
  <si>
    <t>в том числе:</t>
  </si>
  <si>
    <t xml:space="preserve"> - региональный бюджет</t>
  </si>
  <si>
    <t>ИТОГО ПО РЕГИОНАЛЬНОМУ ПРОЕКТУ</t>
  </si>
  <si>
    <t>6. Помесячный план исполнения областного бюджета в части бюджетных ассигнований, предусмотренных на финансовое обеспечение реализации                                                                                                       регионального проекта 5 в 2025 году</t>
  </si>
  <si>
    <t xml:space="preserve">Наименование мероприятия (результата) </t>
  </si>
  <si>
    <t>План исполнения нарастающим итогом (тыс. рублей)</t>
  </si>
  <si>
    <t>Всего на конец 2025 года                    (тыс. рублей)</t>
  </si>
  <si>
    <t>ИТОГО</t>
  </si>
  <si>
    <t xml:space="preserve">План реализации регионального проекта «Общесистемные меры развития дорожного хозяйства», входящего в национальный проект «Инфраструктура для жизни»      </t>
  </si>
  <si>
    <t>№                     п/п</t>
  </si>
  <si>
    <t>Наименование мероприятия (результата), объекта мероприятия (результата), контрольной точки</t>
  </si>
  <si>
    <t>Срок реализации</t>
  </si>
  <si>
    <t>Взаимосвязь</t>
  </si>
  <si>
    <t>Ответственный исполнитель</t>
  </si>
  <si>
    <t>Адрес объекта                        (в соответствии       с ФИАС)</t>
  </si>
  <si>
    <t>Мощность объекта</t>
  </si>
  <si>
    <t>Объем финансового обеспечения (тыс. руб.)</t>
  </si>
  <si>
    <t>Вид документа и характеристика мероприятия (результата)</t>
  </si>
  <si>
    <t>начало</t>
  </si>
  <si>
    <t>окончание</t>
  </si>
  <si>
    <t>предшественники</t>
  </si>
  <si>
    <t>последователи</t>
  </si>
  <si>
    <t>единица измерения (по ОКЕИ)</t>
  </si>
  <si>
    <t>X</t>
  </si>
  <si>
    <t xml:space="preserve">  </t>
  </si>
  <si>
    <t xml:space="preserve">    </t>
  </si>
  <si>
    <t>1.1.К1.</t>
  </si>
  <si>
    <t>Представлен отчет о ходе контрактации в рамках реализации мероприятия (результата)</t>
  </si>
  <si>
    <t>Отчет.
Белгородской областью представлен отчет о ходе контрактации в рамках реализации мероприятия (результата)</t>
  </si>
  <si>
    <t>1.1.К2.</t>
  </si>
  <si>
    <t>Произведена актуализация паспорта локального проекта, предусматривающего реализацию мероприятия (результата) в период 2025 – 2026 годов</t>
  </si>
  <si>
    <t>Паспорт проекта.
Белгородской областью произведена актуализация паспорта локального проекта интелектуальной транспортной системы</t>
  </si>
  <si>
    <t>1.1.К3.</t>
  </si>
  <si>
    <t>Представлен отчет о достижении уровня зрелости интеллектуальных транспортных систем за 1 квартал 2025 года</t>
  </si>
  <si>
    <t>1.1.К4.</t>
  </si>
  <si>
    <t>Представлен отчет о достижении уровня зрелости интеллектуальных транспортных систем за 2 квартал 2025 года</t>
  </si>
  <si>
    <t>1.1.К5.</t>
  </si>
  <si>
    <t>Представлен отчет о достижении уровня зрелости интеллектуальных транспортных систем за 3 квартал 2025 года</t>
  </si>
  <si>
    <t>1.1.К6.</t>
  </si>
  <si>
    <t>Утверждены правила распределения и предоставления бюджетам субъектов Российской Федерации межбюджетных трансфертов</t>
  </si>
  <si>
    <t>1.1.К7.</t>
  </si>
  <si>
    <t>Утверждено распределение межбюджетных трансфертов по субъектам Российской Федерации (муниципальным образованиям)</t>
  </si>
  <si>
    <t>1.1.К8.</t>
  </si>
  <si>
    <t>С субъектами Российской Федерации заключены соглашения о предоставлении бюджетам субъектов Российской Федерации межбюджетных трансфертов</t>
  </si>
  <si>
    <t>1.1.К9.</t>
  </si>
  <si>
    <t>Предоставлен отчет об использовании межбюджетных трансфертов</t>
  </si>
  <si>
    <t>1.1.К10.</t>
  </si>
  <si>
    <t>1.1.К11.</t>
  </si>
  <si>
    <t>1.1.К12.</t>
  </si>
  <si>
    <t>1.1.К13.</t>
  </si>
  <si>
    <t>1.1.К14.</t>
  </si>
  <si>
    <t>1.1.К15.</t>
  </si>
  <si>
    <t>1.1.К16.</t>
  </si>
  <si>
    <t>1.1.К17.</t>
  </si>
  <si>
    <t>1.1.К18.</t>
  </si>
  <si>
    <t>1.1.К19.</t>
  </si>
  <si>
    <t>1.1.К20.</t>
  </si>
  <si>
    <t>1.1.К21.</t>
  </si>
  <si>
    <t>1.1.К22.</t>
  </si>
  <si>
    <t>1.1.К23.</t>
  </si>
  <si>
    <t>1.1.К24.</t>
  </si>
  <si>
    <t>1.1.К25.</t>
  </si>
  <si>
    <t>1.1.К26.</t>
  </si>
  <si>
    <t>1.1.К27.</t>
  </si>
  <si>
    <t>1.1.К28.</t>
  </si>
  <si>
    <t>1.1.К29.</t>
  </si>
  <si>
    <t>Установлены стационарные камеры фотовидеофиксации нарушений правил дорожного движения на автомобильных дорогах федерального, регионального                   или межмуниципального, местного значения</t>
  </si>
  <si>
    <t>Выполнены работы по установке стационарных камер  фотовидеофиксации нарушений правил дорожного движения на автомобильных дорогах федерального, регионального или межмуниципального, местного значения в субъектах Российской Федерации с целью снижения аварийности, повышения безопасности дорожного движения и, как следствие, сокращения числа погибших в результате дорожно-транспортных происшествий</t>
  </si>
  <si>
    <t>1.2.К1.</t>
  </si>
  <si>
    <t>Представлен отчет о ходе достижения результата за январь отчетного года</t>
  </si>
  <si>
    <t>1.2.К2.</t>
  </si>
  <si>
    <t>Представлен отчет о ходе достижения результата за февраль отчетного года</t>
  </si>
  <si>
    <t>1.2.К3.</t>
  </si>
  <si>
    <t>Представлен отчет о ходе достижения результата за март отчетного года</t>
  </si>
  <si>
    <t>1.2.К4.</t>
  </si>
  <si>
    <t>Представлен отчет о ходе достижения результата за апрель отчетного года</t>
  </si>
  <si>
    <t>1.2.К5.</t>
  </si>
  <si>
    <t>Представлен отчет о ходе достижения результата за май отчетного года</t>
  </si>
  <si>
    <t>1.2.К6.</t>
  </si>
  <si>
    <t>Представлен отчет о ходе достижения результата за июнь отчетного года</t>
  </si>
  <si>
    <t>1.2.К7.</t>
  </si>
  <si>
    <t>Представлен отчет о ходе достижения результата за июль отчетного года</t>
  </si>
  <si>
    <t>1.2.К8.</t>
  </si>
  <si>
    <t>Представлен отчет о ходе достижения результата за август отчетного года</t>
  </si>
  <si>
    <t>1.2.К9.</t>
  </si>
  <si>
    <t>Представлен отчет о ходе достижения результата за сентябрь отчетного года</t>
  </si>
  <si>
    <t>1.2.К10.</t>
  </si>
  <si>
    <t>Представлен отчет о ходе достижения результата за октябрь отчетного года</t>
  </si>
  <si>
    <t>1.2.К11.</t>
  </si>
  <si>
    <t>Заключен государственный контракт на поставку товаров, выполнение работ, оказание услуг в рамках достижения результата</t>
  </si>
  <si>
    <t>1.2.К12.</t>
  </si>
  <si>
    <t>Приемка поставленных товаров, выполненных работ, оказанных услуг</t>
  </si>
  <si>
    <t xml:space="preserve">Прочий тип документа.
Подписан структурированный документ                            о приемке </t>
  </si>
  <si>
    <t>1.2.К13.</t>
  </si>
  <si>
    <t>1.2.К14.</t>
  </si>
  <si>
    <t>Представлен отчет о ходе достижения результата за ноябрь отчетного года</t>
  </si>
  <si>
    <t>1.3.</t>
  </si>
  <si>
    <t>1.3.К1.</t>
  </si>
  <si>
    <t>Контрольная точка не задана</t>
  </si>
  <si>
    <t>Внедрены интеллектуальные транспортные системы, предусматривающие автоматизацию процессов управления дорожным движением                        в городских агломерациях, включающих города                         с населением свыше 300 тысяч человек</t>
  </si>
  <si>
    <t>Доля городов с населением свыше               300 тысяч человек по состоянию                       на 1 января 2020 года (за исключением Москвы и городов, расположенных                     на территориях Московской                       и Ленинградской областей), входящих в состав городских агломераций               и достигших не менее чем первого уровня зрелости интеллектуальной транспортной системы</t>
  </si>
  <si>
    <t>Выполнены работы по размещению автоматических пунктов весогабаритного контроля транспортных средств на автомобильных дорогах регионального или межмуниципального, местного значения. Определено количество автоматических пунктов весогабаритного контроля                   с учетом соблюдения условия направления результатов измерений с данных пунктов для администрирования выявленных нарушений в контрольно-надзорный орган без перерывов, продолжительность которых превышает суммарно 90 дней в течение последних 365 дней</t>
  </si>
  <si>
    <t>Произведена оплата поставленных товаров, выполненных работ, оказанных услуг                                  по государственному (муниципальному) контракту</t>
  </si>
  <si>
    <t>Отчет.
Белгородской областью представлен отчет                      о достижении уровня зрелости интеллектуальной транспортной системы</t>
  </si>
  <si>
    <t>Отчет.
Белгородской областью представлен отчет                    о достижении уровня зрелости интеллектуальной транспортной системы</t>
  </si>
  <si>
    <t xml:space="preserve">Прочий тип документа.
Заключен государственный контракт на поставку товаров, выполнение работ, оказание услуг                     в рамках достижения результата </t>
  </si>
  <si>
    <t>Отчет.
Белгородской областью представлен отчет                        о размещении стационарных камер фотовидеофиксации нарушений правил дорожного движения на автомобильных дорогах федерального, регионального или межмуниципального, местного значения</t>
  </si>
  <si>
    <t>Отчет.
Белгородской областью представлен отчет                           о размещении стационарных камер фотовидеофиксации нарушений правил дорожного движения на автомобильных дорогах федерального, регионального или межмуниципального, местного значения</t>
  </si>
  <si>
    <t>Отчет.
Белгородской областью представлен отчет                    о размещении стационарных камер фотовидеофиксации нарушений правил дорожного движения на автомобильных дорогах федерального, регионального или межмуниципального, местного значения</t>
  </si>
  <si>
    <t>Отчет.
Белгородской областью представлен отчет                          о размещении стационарных камер фотовидеофиксации нарушений правил дорожного движения на автомобильных дорогах федерального, регионального или межмуниципального, местного значения</t>
  </si>
  <si>
    <t>Отчет.
Белгородской областью представлен отчет                      о размещении стационарных камер фотовидеофиксации нарушений правил дорожного движения на автомобильных дорогах федерального, регионального или межмуниципального, местного значения</t>
  </si>
  <si>
    <t>Отчет.
Белгородской областью представлен отчет                     о размещении стационарных камер фотовидеофиксации нарушений правил дорожного движения на автомобильных дорогах федерального, регионального или межмуниципального, местного значения</t>
  </si>
  <si>
    <t>Соглашение.
Белгородской областью заключено соглашение               о предоставлении в 2025 году субсидии                             из федерального бюджета бюджету Белгородской области Российской Федерации в рамках реализации мероприятия (результата)</t>
  </si>
  <si>
    <t>Отчет.
 Белгородской областью в адрес Федерального дорожного агентства (Росавтодор) представлен отчет об использовании межбюджетных трансфертов                           в 2024 году</t>
  </si>
  <si>
    <t>Отчет.
Белгородской областью заключено соглашение                о предоставлении в 2026 году субсидии                            из федерального бюджета бюджету Белгородскойобласти Российской Федерации                    в рамках реализации мероприятия (результата)</t>
  </si>
  <si>
    <t>Отчет.
Белгородской областью в адрес Федерального дорожного агентства (Росавтодор) представлен отчет об использовании межбюджетных трансфертов                          в 2025 году</t>
  </si>
  <si>
    <t>Отчет.
Белгородской областью в адрес Федерального дорожного агентства (Росавтодор) представлен отчет  об использовании межбюджетных трансфертов                           в 2026 году</t>
  </si>
  <si>
    <t>Отчет.
Белгородской областью в адрес Федерального дорожного агентства (Росавтодор) представлен отчет об использовании межбюджетных трансфертов                     в 2027 году</t>
  </si>
  <si>
    <t>Отчет.
Белгородской областью в адрес Федерального дорожного агентства (Росавтодор) представлен отчет об использовании межбюджетных трансфертов                            в 2028 году</t>
  </si>
  <si>
    <t>Отчет.
Белгородской областью в адрес Федерального дорожного агентства (Росавтодор) представлен отчет об использовании межбюджетных трансфертов                            в 2029 году</t>
  </si>
  <si>
    <t>Прочий тип документа.
Информация о платежном поручении размещена                              на официальном сайте единой информационной системы в сфере закупок</t>
  </si>
  <si>
    <t>Соглашение.
 Белгородской областью заключено соглашение              о предоставлении в 2027 году субсидии                                     из федерального бюджета бюджету Белгородской области Российской Федерации в рамках реализации мероприятия (результата)</t>
  </si>
  <si>
    <t>Соглашение.
Белгородской областью заключено соглашение               о предоставлении в 2028 году субсидии                               из федерального бюджета бюджету Белгородской области Российской Федерации в рамках реализации мероприятия (результата)</t>
  </si>
  <si>
    <t>Соглашение.
Белгородской областью заключено соглашение                   о предоставлении в 2029 году субсидии                                    из федерального бюджета бюджету Белгородской области Российской Федерации в рамках реализации мероприятия (результата)</t>
  </si>
  <si>
    <t>Соглашение.
Белгородской областью заключено соглашение             о предоставлении в 2030 году субсидии                                    из федерального бюджета бюджету Белгородской области Российской Федерации в рамках реализации мероприятия (результата)</t>
  </si>
  <si>
    <t xml:space="preserve">Приложение
к паспорту регионального проекта
«Общесистемные меры развития дорожного                        хозяйства», входящего в национальный проект                                            «Инфраструктура для жизни»       </t>
  </si>
  <si>
    <t>Выполнены работы по размещению автоматических пунктов весогабаритного контроля транспортных средств на автомобильных дорогах регионального                 или межмуниципального, местного значения. Определено количество автоматических пунктов весогабаритного контроля с учетом соблюдения условия направления результатов измерений с данных пунктов для администрирования выявленных нарушений в контрольно-надзорный орган                        без перерывов, продолжительность которых превышает сумарно 90 дней, в течение последних                                     365 дней</t>
  </si>
  <si>
    <t>В городах, образующих городские агломерации, внедряются системы управления, интегрирующие современные информационные и телематические технологии и предназначенные для автоматизированного поиска и принятия к реализации максимально эффективных сценариев управления транспортно-дорожным комплексом региона, с целью обеспечения мобильности населения, максимизации использования дорожной сети, повышения безопасности и эффективности транспортного процесса, комфортности для водителей и пользователей транспорта. Единицей измерения мероприятия (результата) является количество городов с внедренными интеллектуальными транспортными системами. Плановое значение - 66 ед. к 2030 году</t>
  </si>
  <si>
    <t>Размещены автоматические пункты весогабаритного контроля транспортных средств на автомобильных дорогах регионального                                                                                                                                    или межмуниципального, местного значения</t>
  </si>
  <si>
    <t>№        п/п</t>
  </si>
  <si>
    <t>значе-ние</t>
  </si>
  <si>
    <t>В городах, образующих городские агломерации, внедряются системы управления, интегрирующие современные информационные и телематические технологии и предназначенные                                          для автоматизированного поиска и принятия                   к реализации максимально эффективных сценариев управления транспортно-дорожным комплексом региона, с целью обеспечения мобильности населения, максимизации использования дорожной сети, повышения безопасности и эффективности транспортного процесса, комфортности для водителей и пользователей транспорта.
 Единицей измерения мероприятия (результата) является количество городов с внедренными интеллектуальными транспортными системами. Плановое значение - 66 ед. к 2030 году</t>
  </si>
  <si>
    <t>Отчет.
Белгородской областью представлен отчет                             о достижении уровня зрелости интеллектуальной транспортной системы</t>
  </si>
  <si>
    <t>Постановление Правительства Белгородской области.
Постановлением Правительства Белгородской области утверждены правила распределения                                                              и предоставления бюджетам субъектов Российской Федерации межбюджетных трансфертов в рамках реализации мероприятия (результата) «Внедрены интеллектуальные транспортные системы, предусматривающие автоматизацию процессов управления дорожным движением в городских агломерациях, включающих города с населением свыше 300 тысяч человек»</t>
  </si>
  <si>
    <t>Постановление Правительства.
Постановлением Правительства Белгородской области утверждены правила распределения                                                   и предоставления бюджетам субъектов Российской Федерации межбюджетных трансфертов в рамках реализации мероприятия (результата) «Внедрены интеллектуальные транспортные системы, предусматривающие автоматизацию процессов управления дорожным движением в городских агломерациях, включающих города с населением свыше 300 тысяч человек»</t>
  </si>
  <si>
    <t>Постановление Правительства.
Постановлением Правительства Белгородской области утверждены правила распределения                                                  и предоставления бюджетам субъектов Российской Федерации межбюджетных трансфертов в рамках реализации мероприятия (результата) «Внедрены интеллектуальные транспортные системы, предусматривающие автоматизацию процессов управления дорожным движением в городских агломерациях, включающих города с населением свыше 300 тысяч человек»</t>
  </si>
  <si>
    <t>Постановление Правительства.
Постановлением Правительства Белгородской области утверждены правила распределения                                                      и предоставления бюджетам субъектов Российской Федерации межбюджетных трансфертов                        в рамках реализации мероприятия (результата) «Внедрены интеллектуальные транспортные системы, предусматривающие автоматизацию процессов управления дорожным движением в городских агломерациях, включающих города с населением свыше 300 тысяч человек»</t>
  </si>
  <si>
    <t>Постановление Правительства.
Постановлением Правительства Белгородской области утверждены правила распределения                                               и предоставления бюджетам субъектов Российской Федерации межбюджетных трансфертов                        в рамках реализации мероприятия (результата) «Внедрены интеллектуальные транспортные системы, предусматривающие автоматизацию процессов управления дорожным движением в городских агломерациях, включающих города с населением свыше 300 тысяч человек»</t>
  </si>
  <si>
    <t>Отчет.
Белгородской областью представлен отчет                                            о размещении стационарных камер фотовидеофиксации нарушений правил дорожного движения на автомобильных дорогах федерального, регионального или межмуниципального, местного значения</t>
  </si>
  <si>
    <t>Отчет.
Белгородской областью представлен отчет                                               о размещении стационарных камер фотовидеофиксации нарушений правил дорожного движения на автомобильных дорогах федерального, регионального или межмуниципального, местного значения</t>
  </si>
  <si>
    <t xml:space="preserve">VII. Паспорт регионального проекта «Общесистемные меры развития дорожного хозяйства», входящего в национальный проект                                                                                                                         «Инфраструктура для жизни» (далее  –  региональный проект 5)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</si>
  <si>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Соглашение.
С администрацией муниципального образования заключено соглашение о представлении субсидии                      из федерального и регионального бюджетов                           на реализацию мероприятия (результата)</t>
  </si>
</sst>
</file>

<file path=xl/styles.xml><?xml version="1.0" encoding="utf-8"?>
<styleSheet xmlns="http://schemas.openxmlformats.org/spreadsheetml/2006/main">
  <numFmts count="4">
    <numFmt numFmtId="164" formatCode="_-* #,##0.00\ _₽_-;\-* #,##0.00\ _₽_-;_-* \-??\ _₽_-;_-@_-"/>
    <numFmt numFmtId="165" formatCode="0.0000"/>
    <numFmt numFmtId="166" formatCode="#,##0.0"/>
    <numFmt numFmtId="167" formatCode="dd/mm/yyyy;@"/>
  </numFmts>
  <fonts count="26">
    <font>
      <sz val="11"/>
      <color theme="1"/>
      <name val="Calibri"/>
    </font>
    <font>
      <u/>
      <sz val="11"/>
      <color theme="10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5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88">
    <xf numFmtId="0" fontId="0" fillId="0" borderId="0"/>
    <xf numFmtId="0" fontId="1" fillId="0" borderId="0" applyBorder="0" applyProtection="0"/>
    <xf numFmtId="0" fontId="1" fillId="0" borderId="0" applyBorder="0" applyProtection="0"/>
    <xf numFmtId="0" fontId="2" fillId="0" borderId="0" applyNumberFormat="0" applyFill="0" applyBorder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2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" fillId="0" borderId="0"/>
    <xf numFmtId="0" fontId="20" fillId="0" borderId="0"/>
    <xf numFmtId="0" fontId="20" fillId="0" borderId="0"/>
    <xf numFmtId="0" fontId="6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20" fillId="0" borderId="0" applyBorder="0" applyProtection="0"/>
    <xf numFmtId="0" fontId="20" fillId="0" borderId="0" applyBorder="0" applyProtection="0"/>
    <xf numFmtId="0" fontId="20" fillId="0" borderId="0" applyBorder="0" applyProtection="0"/>
    <xf numFmtId="164" fontId="20" fillId="0" borderId="0" applyBorder="0" applyProtection="0"/>
    <xf numFmtId="164" fontId="20" fillId="0" borderId="0" applyBorder="0" applyProtection="0"/>
    <xf numFmtId="164" fontId="20" fillId="0" borderId="0" applyBorder="0" applyProtection="0"/>
    <xf numFmtId="164" fontId="20" fillId="0" borderId="0" applyBorder="0" applyProtection="0"/>
  </cellStyleXfs>
  <cellXfs count="169">
    <xf numFmtId="0" fontId="0" fillId="0" borderId="0" xfId="0"/>
    <xf numFmtId="0" fontId="7" fillId="0" borderId="0" xfId="49" applyFont="1" applyAlignment="1">
      <alignment vertical="top" wrapText="1"/>
    </xf>
    <xf numFmtId="0" fontId="7" fillId="0" borderId="0" xfId="49" applyFont="1"/>
    <xf numFmtId="0" fontId="9" fillId="0" borderId="1" xfId="49" applyFont="1" applyBorder="1" applyAlignment="1">
      <alignment horizontal="center" vertical="center" wrapText="1"/>
    </xf>
    <xf numFmtId="0" fontId="10" fillId="0" borderId="1" xfId="49" applyFont="1" applyBorder="1" applyAlignment="1">
      <alignment horizontal="center" vertical="center" wrapText="1"/>
    </xf>
    <xf numFmtId="0" fontId="10" fillId="3" borderId="1" xfId="49" applyFont="1" applyFill="1" applyBorder="1" applyAlignment="1">
      <alignment horizontal="center" vertical="center" wrapText="1"/>
    </xf>
    <xf numFmtId="0" fontId="17" fillId="0" borderId="0" xfId="49" applyFont="1"/>
    <xf numFmtId="0" fontId="17" fillId="0" borderId="0" xfId="49" applyFont="1" applyAlignment="1">
      <alignment wrapText="1"/>
    </xf>
    <xf numFmtId="0" fontId="7" fillId="0" borderId="0" xfId="49" applyFont="1" applyAlignment="1">
      <alignment horizontal="center" vertical="center"/>
    </xf>
    <xf numFmtId="0" fontId="9" fillId="0" borderId="5" xfId="49" applyFont="1" applyBorder="1" applyAlignment="1">
      <alignment horizontal="center" vertical="center" wrapText="1"/>
    </xf>
    <xf numFmtId="0" fontId="9" fillId="0" borderId="1" xfId="50" applyFont="1" applyBorder="1" applyAlignment="1">
      <alignment horizontal="center" vertical="center" wrapText="1"/>
    </xf>
    <xf numFmtId="0" fontId="18" fillId="0" borderId="1" xfId="49" applyFont="1" applyBorder="1" applyAlignment="1">
      <alignment vertical="center" wrapText="1"/>
    </xf>
    <xf numFmtId="0" fontId="9" fillId="0" borderId="0" xfId="49" applyFont="1" applyAlignment="1">
      <alignment horizontal="center" vertical="center"/>
    </xf>
    <xf numFmtId="0" fontId="15" fillId="0" borderId="0" xfId="49" applyFont="1" applyAlignment="1">
      <alignment horizontal="center" vertical="center" wrapText="1"/>
    </xf>
    <xf numFmtId="0" fontId="15" fillId="0" borderId="0" xfId="49" applyFont="1" applyAlignment="1">
      <alignment horizontal="center" vertical="center"/>
    </xf>
    <xf numFmtId="0" fontId="7" fillId="0" borderId="0" xfId="49" applyFont="1" applyAlignment="1">
      <alignment horizontal="center" vertical="center" wrapText="1"/>
    </xf>
    <xf numFmtId="0" fontId="16" fillId="0" borderId="1" xfId="49" applyFont="1" applyBorder="1" applyAlignment="1">
      <alignment horizontal="center" vertical="center" wrapText="1"/>
    </xf>
    <xf numFmtId="0" fontId="16" fillId="0" borderId="4" xfId="49" applyFont="1" applyBorder="1" applyAlignment="1">
      <alignment horizontal="left" vertical="center" wrapText="1"/>
    </xf>
    <xf numFmtId="49" fontId="18" fillId="0" borderId="1" xfId="49" applyNumberFormat="1" applyFont="1" applyBorder="1" applyAlignment="1">
      <alignment horizontal="center" vertical="center"/>
    </xf>
    <xf numFmtId="0" fontId="18" fillId="0" borderId="1" xfId="49" applyFont="1" applyBorder="1" applyAlignment="1">
      <alignment horizontal="center" vertical="center" wrapText="1"/>
    </xf>
    <xf numFmtId="0" fontId="18" fillId="0" borderId="1" xfId="49" applyFont="1" applyBorder="1" applyAlignment="1">
      <alignment horizontal="center" vertical="center"/>
    </xf>
    <xf numFmtId="165" fontId="18" fillId="0" borderId="1" xfId="49" applyNumberFormat="1" applyFont="1" applyBorder="1" applyAlignment="1">
      <alignment horizontal="center" vertical="center"/>
    </xf>
    <xf numFmtId="0" fontId="6" fillId="0" borderId="0" xfId="49" applyFont="1"/>
    <xf numFmtId="0" fontId="17" fillId="0" borderId="0" xfId="0" applyFont="1" applyProtection="1"/>
    <xf numFmtId="0" fontId="17" fillId="0" borderId="0" xfId="0" applyFont="1" applyAlignment="1" applyProtection="1">
      <alignment wrapText="1"/>
    </xf>
    <xf numFmtId="0" fontId="13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center" wrapText="1"/>
    </xf>
    <xf numFmtId="0" fontId="14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center" vertical="center" wrapText="1"/>
    </xf>
    <xf numFmtId="0" fontId="15" fillId="0" borderId="0" xfId="0" applyFont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vertical="center" wrapText="1"/>
    </xf>
    <xf numFmtId="166" fontId="7" fillId="0" borderId="1" xfId="0" applyNumberFormat="1" applyFont="1" applyBorder="1" applyAlignment="1" applyProtection="1">
      <alignment horizontal="center" vertical="center" wrapText="1"/>
    </xf>
    <xf numFmtId="0" fontId="17" fillId="0" borderId="1" xfId="0" applyFont="1" applyBorder="1" applyProtection="1"/>
    <xf numFmtId="0" fontId="7" fillId="0" borderId="7" xfId="0" applyFont="1" applyBorder="1" applyAlignment="1" applyProtection="1">
      <alignment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17" fillId="0" borderId="7" xfId="0" applyFont="1" applyBorder="1" applyProtection="1"/>
    <xf numFmtId="0" fontId="7" fillId="0" borderId="5" xfId="0" applyFont="1" applyBorder="1" applyAlignment="1" applyProtection="1">
      <alignment vertical="center" wrapText="1"/>
    </xf>
    <xf numFmtId="0" fontId="11" fillId="0" borderId="8" xfId="0" applyFont="1" applyBorder="1" applyAlignment="1" applyProtection="1">
      <alignment vertical="center" wrapText="1"/>
    </xf>
    <xf numFmtId="0" fontId="10" fillId="0" borderId="7" xfId="28" applyFont="1" applyBorder="1" applyAlignment="1" applyProtection="1">
      <alignment horizontal="center" vertical="center" wrapText="1"/>
    </xf>
    <xf numFmtId="166" fontId="7" fillId="0" borderId="0" xfId="0" applyNumberFormat="1" applyFont="1" applyAlignment="1" applyProtection="1">
      <alignment horizontal="center" vertical="center" wrapText="1"/>
    </xf>
    <xf numFmtId="166" fontId="7" fillId="0" borderId="1" xfId="28" applyNumberFormat="1" applyFont="1" applyBorder="1" applyAlignment="1" applyProtection="1">
      <alignment horizontal="center" vertical="center" wrapText="1"/>
    </xf>
    <xf numFmtId="166" fontId="17" fillId="0" borderId="0" xfId="0" applyNumberFormat="1" applyFont="1" applyProtection="1"/>
    <xf numFmtId="166" fontId="7" fillId="0" borderId="0" xfId="28" applyNumberFormat="1" applyFont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11" fillId="0" borderId="5" xfId="0" applyFont="1" applyBorder="1" applyAlignment="1" applyProtection="1">
      <alignment vertical="center" wrapText="1"/>
    </xf>
    <xf numFmtId="0" fontId="7" fillId="0" borderId="5" xfId="0" applyFont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center" vertical="center" wrapText="1"/>
    </xf>
    <xf numFmtId="166" fontId="7" fillId="0" borderId="5" xfId="0" applyNumberFormat="1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vertical="center" wrapText="1"/>
    </xf>
    <xf numFmtId="166" fontId="9" fillId="0" borderId="1" xfId="0" applyNumberFormat="1" applyFont="1" applyBorder="1" applyAlignment="1" applyProtection="1">
      <alignment horizontal="center" vertical="center" wrapText="1"/>
    </xf>
    <xf numFmtId="0" fontId="17" fillId="0" borderId="0" xfId="19" applyFont="1"/>
    <xf numFmtId="0" fontId="17" fillId="0" borderId="0" xfId="19" applyFont="1" applyAlignment="1">
      <alignment wrapText="1"/>
    </xf>
    <xf numFmtId="0" fontId="12" fillId="0" borderId="0" xfId="3" applyFont="1"/>
    <xf numFmtId="0" fontId="7" fillId="0" borderId="0" xfId="19" applyFont="1"/>
    <xf numFmtId="0" fontId="13" fillId="0" borderId="0" xfId="19" applyFont="1" applyAlignment="1">
      <alignment horizontal="center" vertical="center" wrapText="1"/>
    </xf>
    <xf numFmtId="0" fontId="14" fillId="0" borderId="0" xfId="19" applyFont="1" applyAlignment="1">
      <alignment horizontal="center" vertical="center" wrapText="1"/>
    </xf>
    <xf numFmtId="0" fontId="7" fillId="0" borderId="0" xfId="19" applyFont="1" applyAlignment="1">
      <alignment horizontal="center" vertical="center" wrapText="1"/>
    </xf>
    <xf numFmtId="0" fontId="9" fillId="0" borderId="6" xfId="19" applyFont="1" applyBorder="1" applyAlignment="1">
      <alignment horizontal="center" vertical="center" wrapText="1"/>
    </xf>
    <xf numFmtId="0" fontId="9" fillId="0" borderId="0" xfId="19" applyFont="1" applyAlignment="1">
      <alignment horizontal="center" vertical="center" wrapText="1"/>
    </xf>
    <xf numFmtId="0" fontId="15" fillId="0" borderId="0" xfId="19" applyFont="1" applyAlignment="1">
      <alignment horizontal="center" vertical="center" wrapText="1"/>
    </xf>
    <xf numFmtId="0" fontId="9" fillId="2" borderId="1" xfId="19" applyFont="1" applyFill="1" applyBorder="1" applyAlignment="1">
      <alignment horizontal="center" vertical="center" wrapText="1"/>
    </xf>
    <xf numFmtId="0" fontId="7" fillId="0" borderId="0" xfId="19" applyFont="1" applyAlignment="1">
      <alignment wrapText="1"/>
    </xf>
    <xf numFmtId="0" fontId="10" fillId="0" borderId="7" xfId="49" applyFont="1" applyBorder="1" applyAlignment="1">
      <alignment horizontal="center" vertical="center" wrapText="1"/>
    </xf>
    <xf numFmtId="0" fontId="10" fillId="0" borderId="2" xfId="49" applyFont="1" applyBorder="1" applyAlignment="1">
      <alignment vertical="top" wrapText="1"/>
    </xf>
    <xf numFmtId="4" fontId="10" fillId="2" borderId="1" xfId="19" applyNumberFormat="1" applyFont="1" applyFill="1" applyBorder="1" applyAlignment="1">
      <alignment horizontal="center" vertical="center" wrapText="1"/>
    </xf>
    <xf numFmtId="0" fontId="7" fillId="0" borderId="1" xfId="49" applyFont="1" applyBorder="1"/>
    <xf numFmtId="4" fontId="16" fillId="2" borderId="1" xfId="49" applyNumberFormat="1" applyFont="1" applyFill="1" applyBorder="1" applyAlignment="1">
      <alignment horizontal="center" vertical="center" wrapText="1"/>
    </xf>
    <xf numFmtId="4" fontId="16" fillId="0" borderId="1" xfId="49" applyNumberFormat="1" applyFont="1" applyBorder="1" applyAlignment="1">
      <alignment horizontal="center" vertical="center" wrapText="1"/>
    </xf>
    <xf numFmtId="0" fontId="7" fillId="0" borderId="0" xfId="49" applyFont="1" applyAlignment="1">
      <alignment wrapText="1"/>
    </xf>
    <xf numFmtId="0" fontId="17" fillId="0" borderId="0" xfId="28" applyFont="1"/>
    <xf numFmtId="0" fontId="12" fillId="0" borderId="0" xfId="28" applyFont="1" applyAlignment="1">
      <alignment horizontal="left" vertical="center"/>
    </xf>
    <xf numFmtId="0" fontId="7" fillId="0" borderId="0" xfId="28" applyFont="1" applyAlignment="1">
      <alignment horizontal="center" vertical="center"/>
    </xf>
    <xf numFmtId="0" fontId="7" fillId="0" borderId="0" xfId="28" applyFont="1"/>
    <xf numFmtId="0" fontId="13" fillId="0" borderId="0" xfId="28" applyFont="1" applyAlignment="1">
      <alignment horizontal="center" vertical="center" wrapText="1"/>
    </xf>
    <xf numFmtId="0" fontId="7" fillId="0" borderId="0" xfId="28" applyFont="1" applyAlignment="1">
      <alignment horizontal="center" vertical="center" wrapText="1"/>
    </xf>
    <xf numFmtId="0" fontId="9" fillId="0" borderId="0" xfId="28" applyFont="1" applyAlignment="1">
      <alignment horizontal="center" vertical="center" wrapText="1"/>
    </xf>
    <xf numFmtId="167" fontId="13" fillId="0" borderId="1" xfId="28" applyNumberFormat="1" applyFont="1" applyBorder="1" applyAlignment="1">
      <alignment horizontal="center" vertical="center" wrapText="1"/>
    </xf>
    <xf numFmtId="0" fontId="13" fillId="2" borderId="1" xfId="50" applyFont="1" applyFill="1" applyBorder="1" applyAlignment="1">
      <alignment horizontal="center" vertical="center" wrapText="1"/>
    </xf>
    <xf numFmtId="0" fontId="13" fillId="2" borderId="1" xfId="28" applyFont="1" applyFill="1" applyBorder="1" applyAlignment="1">
      <alignment horizontal="center" vertical="center" wrapText="1"/>
    </xf>
    <xf numFmtId="0" fontId="13" fillId="2" borderId="1" xfId="47" applyFont="1" applyFill="1" applyBorder="1" applyAlignment="1">
      <alignment horizontal="center" vertical="center" wrapText="1"/>
    </xf>
    <xf numFmtId="49" fontId="13" fillId="2" borderId="1" xfId="28" applyNumberFormat="1" applyFont="1" applyFill="1" applyBorder="1" applyAlignment="1">
      <alignment horizontal="left" vertical="center" wrapText="1"/>
    </xf>
    <xf numFmtId="0" fontId="13" fillId="0" borderId="1" xfId="46" applyFont="1" applyBorder="1" applyAlignment="1">
      <alignment vertical="center" wrapText="1"/>
    </xf>
    <xf numFmtId="0" fontId="21" fillId="0" borderId="1" xfId="49" applyFont="1" applyBorder="1" applyAlignment="1">
      <alignment vertical="center" wrapText="1"/>
    </xf>
    <xf numFmtId="0" fontId="21" fillId="0" borderId="1" xfId="49" applyFont="1" applyBorder="1" applyAlignment="1">
      <alignment horizontal="left" vertical="center" wrapText="1"/>
    </xf>
    <xf numFmtId="166" fontId="22" fillId="7" borderId="1" xfId="0" applyNumberFormat="1" applyFont="1" applyFill="1" applyBorder="1" applyAlignment="1" applyProtection="1">
      <alignment horizontal="center" vertical="center" wrapText="1"/>
    </xf>
    <xf numFmtId="0" fontId="22" fillId="5" borderId="1" xfId="47" applyFont="1" applyFill="1" applyBorder="1" applyAlignment="1">
      <alignment horizontal="center" vertical="center" wrapText="1"/>
    </xf>
    <xf numFmtId="0" fontId="23" fillId="0" borderId="0" xfId="25" applyFont="1"/>
    <xf numFmtId="0" fontId="22" fillId="6" borderId="1" xfId="47" applyFont="1" applyFill="1" applyBorder="1" applyAlignment="1">
      <alignment horizontal="center" vertical="center" wrapText="1"/>
    </xf>
    <xf numFmtId="0" fontId="22" fillId="0" borderId="1" xfId="46" applyFont="1" applyBorder="1" applyAlignment="1">
      <alignment vertical="center" wrapText="1"/>
    </xf>
    <xf numFmtId="0" fontId="24" fillId="2" borderId="1" xfId="28" applyFont="1" applyFill="1" applyBorder="1" applyAlignment="1">
      <alignment horizontal="center" vertical="center" wrapText="1"/>
    </xf>
    <xf numFmtId="0" fontId="25" fillId="2" borderId="1" xfId="28" applyFont="1" applyFill="1" applyBorder="1" applyAlignment="1">
      <alignment horizontal="center" vertical="center" wrapText="1"/>
    </xf>
    <xf numFmtId="0" fontId="22" fillId="2" borderId="1" xfId="28" applyFont="1" applyFill="1" applyBorder="1" applyAlignment="1">
      <alignment horizontal="left" vertical="center" wrapText="1"/>
    </xf>
    <xf numFmtId="0" fontId="22" fillId="6" borderId="1" xfId="28" applyFont="1" applyFill="1" applyBorder="1" applyAlignment="1">
      <alignment horizontal="left" vertical="center" wrapText="1"/>
    </xf>
    <xf numFmtId="0" fontId="24" fillId="6" borderId="1" xfId="28" applyFont="1" applyFill="1" applyBorder="1" applyAlignment="1">
      <alignment horizontal="left" vertical="center" wrapText="1"/>
    </xf>
    <xf numFmtId="167" fontId="22" fillId="7" borderId="1" xfId="28" applyNumberFormat="1" applyFont="1" applyFill="1" applyBorder="1" applyAlignment="1">
      <alignment horizontal="center" vertical="center" wrapText="1"/>
    </xf>
    <xf numFmtId="0" fontId="22" fillId="6" borderId="1" xfId="50" applyFont="1" applyFill="1" applyBorder="1" applyAlignment="1">
      <alignment horizontal="center" vertical="center" wrapText="1"/>
    </xf>
    <xf numFmtId="0" fontId="22" fillId="6" borderId="1" xfId="28" applyFont="1" applyFill="1" applyBorder="1" applyAlignment="1">
      <alignment horizontal="center" vertical="center" wrapText="1"/>
    </xf>
    <xf numFmtId="49" fontId="22" fillId="6" borderId="1" xfId="28" applyNumberFormat="1" applyFont="1" applyFill="1" applyBorder="1" applyAlignment="1">
      <alignment horizontal="left" vertical="center" wrapText="1"/>
    </xf>
    <xf numFmtId="0" fontId="22" fillId="7" borderId="1" xfId="54" applyFont="1" applyFill="1" applyBorder="1" applyAlignment="1">
      <alignment vertical="center" wrapText="1"/>
    </xf>
    <xf numFmtId="167" fontId="22" fillId="7" borderId="1" xfId="46" applyNumberFormat="1" applyFont="1" applyFill="1" applyBorder="1" applyAlignment="1">
      <alignment horizontal="center" vertical="center" wrapText="1"/>
    </xf>
    <xf numFmtId="49" fontId="22" fillId="3" borderId="1" xfId="28" applyNumberFormat="1" applyFont="1" applyFill="1" applyBorder="1" applyAlignment="1">
      <alignment horizontal="left" vertical="center" wrapText="1"/>
    </xf>
    <xf numFmtId="0" fontId="22" fillId="3" borderId="1" xfId="54" applyFont="1" applyFill="1" applyBorder="1" applyAlignment="1">
      <alignment vertical="center" wrapText="1"/>
    </xf>
    <xf numFmtId="49" fontId="22" fillId="5" borderId="1" xfId="28" applyNumberFormat="1" applyFont="1" applyFill="1" applyBorder="1" applyAlignment="1">
      <alignment horizontal="left" vertical="center" wrapText="1"/>
    </xf>
    <xf numFmtId="0" fontId="22" fillId="5" borderId="1" xfId="54" applyFont="1" applyFill="1" applyBorder="1" applyAlignment="1">
      <alignment vertical="center" wrapText="1"/>
    </xf>
    <xf numFmtId="167" fontId="22" fillId="5" borderId="1" xfId="28" applyNumberFormat="1" applyFont="1" applyFill="1" applyBorder="1" applyAlignment="1">
      <alignment horizontal="center" vertical="center" wrapText="1"/>
    </xf>
    <xf numFmtId="167" fontId="22" fillId="5" borderId="1" xfId="46" applyNumberFormat="1" applyFont="1" applyFill="1" applyBorder="1" applyAlignment="1">
      <alignment horizontal="center" vertical="center" wrapText="1"/>
    </xf>
    <xf numFmtId="0" fontId="22" fillId="5" borderId="1" xfId="50" applyFont="1" applyFill="1" applyBorder="1" applyAlignment="1">
      <alignment horizontal="center" vertical="center" wrapText="1"/>
    </xf>
    <xf numFmtId="0" fontId="22" fillId="5" borderId="1" xfId="28" applyFont="1" applyFill="1" applyBorder="1" applyAlignment="1">
      <alignment horizontal="center" vertical="center" wrapText="1"/>
    </xf>
    <xf numFmtId="0" fontId="24" fillId="3" borderId="1" xfId="54" applyFont="1" applyFill="1" applyBorder="1" applyAlignment="1">
      <alignment vertical="center" wrapText="1"/>
    </xf>
    <xf numFmtId="49" fontId="22" fillId="2" borderId="1" xfId="28" applyNumberFormat="1" applyFont="1" applyFill="1" applyBorder="1" applyAlignment="1">
      <alignment horizontal="left" vertical="center" wrapText="1"/>
    </xf>
    <xf numFmtId="167" fontId="22" fillId="0" borderId="1" xfId="28" applyNumberFormat="1" applyFont="1" applyBorder="1" applyAlignment="1">
      <alignment horizontal="center" vertical="center" wrapText="1"/>
    </xf>
    <xf numFmtId="167" fontId="22" fillId="0" borderId="1" xfId="46" applyNumberFormat="1" applyFont="1" applyBorder="1" applyAlignment="1">
      <alignment horizontal="center" vertical="center" wrapText="1"/>
    </xf>
    <xf numFmtId="0" fontId="22" fillId="2" borderId="1" xfId="50" applyFont="1" applyFill="1" applyBorder="1" applyAlignment="1">
      <alignment horizontal="center" vertical="center" wrapText="1"/>
    </xf>
    <xf numFmtId="0" fontId="22" fillId="2" borderId="1" xfId="28" applyFont="1" applyFill="1" applyBorder="1" applyAlignment="1">
      <alignment horizontal="center" vertical="center" wrapText="1"/>
    </xf>
    <xf numFmtId="0" fontId="22" fillId="2" borderId="1" xfId="47" applyFont="1" applyFill="1" applyBorder="1" applyAlignment="1">
      <alignment horizontal="center" vertical="center" wrapText="1"/>
    </xf>
    <xf numFmtId="0" fontId="24" fillId="0" borderId="1" xfId="46" applyFont="1" applyBorder="1" applyAlignment="1">
      <alignment vertical="center" wrapText="1"/>
    </xf>
    <xf numFmtId="0" fontId="8" fillId="0" borderId="0" xfId="49" applyFont="1" applyAlignment="1">
      <alignment horizontal="center" vertical="top" wrapText="1"/>
    </xf>
    <xf numFmtId="0" fontId="8" fillId="2" borderId="1" xfId="28" applyFont="1" applyFill="1" applyBorder="1" applyAlignment="1">
      <alignment horizontal="center" vertical="center" wrapText="1"/>
    </xf>
    <xf numFmtId="0" fontId="13" fillId="6" borderId="1" xfId="47" applyFont="1" applyFill="1" applyBorder="1" applyAlignment="1">
      <alignment horizontal="center" vertical="center" wrapText="1"/>
    </xf>
    <xf numFmtId="0" fontId="13" fillId="5" borderId="1" xfId="47" applyFont="1" applyFill="1" applyBorder="1" applyAlignment="1">
      <alignment horizontal="center" vertical="center" wrapText="1"/>
    </xf>
    <xf numFmtId="0" fontId="8" fillId="0" borderId="0" xfId="49" applyFont="1" applyAlignment="1">
      <alignment horizontal="center" vertical="top" wrapText="1"/>
    </xf>
    <xf numFmtId="0" fontId="16" fillId="0" borderId="1" xfId="49" applyFont="1" applyBorder="1" applyAlignment="1">
      <alignment horizontal="left" vertical="center" wrapText="1"/>
    </xf>
    <xf numFmtId="0" fontId="16" fillId="0" borderId="3" xfId="49" applyFont="1" applyBorder="1" applyAlignment="1">
      <alignment horizontal="left" vertical="center" wrapText="1"/>
    </xf>
    <xf numFmtId="0" fontId="16" fillId="0" borderId="4" xfId="49" applyFont="1" applyBorder="1" applyAlignment="1">
      <alignment horizontal="left" vertical="center" wrapText="1"/>
    </xf>
    <xf numFmtId="0" fontId="18" fillId="0" borderId="2" xfId="49" applyFont="1" applyBorder="1" applyAlignment="1">
      <alignment horizontal="left" vertical="center" wrapText="1"/>
    </xf>
    <xf numFmtId="0" fontId="18" fillId="0" borderId="3" xfId="49" applyFont="1" applyBorder="1" applyAlignment="1">
      <alignment horizontal="left" vertical="center" wrapText="1"/>
    </xf>
    <xf numFmtId="0" fontId="18" fillId="0" borderId="4" xfId="49" applyFont="1" applyBorder="1" applyAlignment="1">
      <alignment horizontal="left" vertical="center" wrapText="1"/>
    </xf>
    <xf numFmtId="0" fontId="21" fillId="0" borderId="2" xfId="49" applyFont="1" applyBorder="1" applyAlignment="1">
      <alignment horizontal="left" vertical="center" wrapText="1"/>
    </xf>
    <xf numFmtId="0" fontId="9" fillId="0" borderId="1" xfId="49" applyFont="1" applyBorder="1" applyAlignment="1">
      <alignment horizontal="center" vertical="center" wrapText="1"/>
    </xf>
    <xf numFmtId="0" fontId="9" fillId="0" borderId="5" xfId="49" applyFont="1" applyBorder="1" applyAlignment="1">
      <alignment horizontal="center" vertical="center" wrapText="1"/>
    </xf>
    <xf numFmtId="0" fontId="9" fillId="0" borderId="4" xfId="49" applyFont="1" applyBorder="1" applyAlignment="1">
      <alignment horizontal="center" vertical="center" wrapText="1"/>
    </xf>
    <xf numFmtId="0" fontId="9" fillId="0" borderId="3" xfId="50" applyFont="1" applyBorder="1" applyAlignment="1">
      <alignment horizontal="center" vertical="center" wrapText="1"/>
    </xf>
    <xf numFmtId="0" fontId="9" fillId="0" borderId="4" xfId="50" applyFont="1" applyBorder="1" applyAlignment="1">
      <alignment horizontal="center" vertical="center" wrapText="1"/>
    </xf>
    <xf numFmtId="0" fontId="9" fillId="0" borderId="7" xfId="49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 wrapText="1"/>
    </xf>
    <xf numFmtId="0" fontId="9" fillId="4" borderId="1" xfId="20" applyFont="1" applyFill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1" fillId="0" borderId="1" xfId="0" applyFont="1" applyBorder="1" applyAlignment="1" applyProtection="1">
      <alignment vertical="center" wrapText="1"/>
    </xf>
    <xf numFmtId="0" fontId="16" fillId="5" borderId="2" xfId="0" applyFont="1" applyFill="1" applyBorder="1" applyAlignment="1" applyProtection="1">
      <alignment horizontal="left" vertical="center" wrapText="1"/>
    </xf>
    <xf numFmtId="0" fontId="16" fillId="5" borderId="3" xfId="0" applyFont="1" applyFill="1" applyBorder="1" applyAlignment="1" applyProtection="1">
      <alignment horizontal="left" vertical="center" wrapText="1"/>
    </xf>
    <xf numFmtId="0" fontId="16" fillId="5" borderId="4" xfId="0" applyFont="1" applyFill="1" applyBorder="1" applyAlignment="1" applyProtection="1">
      <alignment horizontal="left" vertical="center" wrapText="1"/>
    </xf>
    <xf numFmtId="0" fontId="11" fillId="0" borderId="7" xfId="0" applyFont="1" applyBorder="1" applyAlignment="1" applyProtection="1">
      <alignment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2" xfId="0" applyFont="1" applyBorder="1" applyAlignment="1" applyProtection="1">
      <alignment horizontal="left" vertical="center" wrapText="1"/>
    </xf>
    <xf numFmtId="0" fontId="7" fillId="0" borderId="7" xfId="0" applyFont="1" applyBorder="1" applyAlignment="1" applyProtection="1">
      <alignment horizontal="center" vertical="top" wrapText="1"/>
    </xf>
    <xf numFmtId="0" fontId="7" fillId="0" borderId="9" xfId="0" applyFont="1" applyBorder="1" applyAlignment="1" applyProtection="1">
      <alignment horizontal="center" vertical="top" wrapText="1"/>
    </xf>
    <xf numFmtId="0" fontId="7" fillId="0" borderId="5" xfId="0" applyFont="1" applyBorder="1" applyAlignment="1" applyProtection="1">
      <alignment horizontal="center" vertical="top" wrapText="1"/>
    </xf>
    <xf numFmtId="0" fontId="9" fillId="5" borderId="1" xfId="19" applyFont="1" applyFill="1" applyBorder="1" applyAlignment="1">
      <alignment vertical="center" wrapText="1"/>
    </xf>
    <xf numFmtId="0" fontId="8" fillId="0" borderId="0" xfId="19" applyFont="1" applyAlignment="1">
      <alignment horizontal="center" vertical="center" wrapText="1"/>
    </xf>
    <xf numFmtId="0" fontId="9" fillId="2" borderId="1" xfId="19" applyFont="1" applyFill="1" applyBorder="1" applyAlignment="1">
      <alignment horizontal="center" vertical="center" wrapText="1"/>
    </xf>
    <xf numFmtId="0" fontId="9" fillId="0" borderId="1" xfId="19" applyFont="1" applyBorder="1" applyAlignment="1">
      <alignment horizontal="center" vertical="center"/>
    </xf>
    <xf numFmtId="0" fontId="9" fillId="2" borderId="7" xfId="19" applyFont="1" applyFill="1" applyBorder="1" applyAlignment="1">
      <alignment horizontal="center" vertical="center" wrapText="1"/>
    </xf>
    <xf numFmtId="0" fontId="9" fillId="2" borderId="5" xfId="19" applyFont="1" applyFill="1" applyBorder="1" applyAlignment="1">
      <alignment horizontal="center" vertical="center" wrapText="1"/>
    </xf>
    <xf numFmtId="0" fontId="24" fillId="2" borderId="1" xfId="28" applyFont="1" applyFill="1" applyBorder="1" applyAlignment="1">
      <alignment horizontal="left" vertical="center" wrapText="1"/>
    </xf>
    <xf numFmtId="0" fontId="17" fillId="0" borderId="0" xfId="28" applyFont="1" applyAlignment="1">
      <alignment horizontal="right" vertical="center" wrapText="1"/>
    </xf>
    <xf numFmtId="0" fontId="24" fillId="0" borderId="0" xfId="28" applyFont="1" applyAlignment="1">
      <alignment horizontal="center" vertical="center" wrapText="1"/>
    </xf>
    <xf numFmtId="0" fontId="8" fillId="0" borderId="0" xfId="28" applyFont="1" applyAlignment="1">
      <alignment horizontal="center" vertical="center" wrapText="1"/>
    </xf>
    <xf numFmtId="0" fontId="19" fillId="0" borderId="0" xfId="28" applyFont="1" applyAlignment="1">
      <alignment horizontal="center" vertical="center" wrapText="1"/>
    </xf>
    <xf numFmtId="0" fontId="24" fillId="2" borderId="1" xfId="28" applyFont="1" applyFill="1" applyBorder="1" applyAlignment="1">
      <alignment horizontal="center" vertical="center" wrapText="1"/>
    </xf>
    <xf numFmtId="0" fontId="24" fillId="2" borderId="1" xfId="49" applyFont="1" applyFill="1" applyBorder="1" applyAlignment="1">
      <alignment horizontal="center" vertical="center" wrapText="1"/>
    </xf>
    <xf numFmtId="0" fontId="24" fillId="0" borderId="1" xfId="28" applyFont="1" applyBorder="1" applyAlignment="1">
      <alignment horizontal="center" vertical="center" wrapText="1"/>
    </xf>
  </cellXfs>
  <cellStyles count="88">
    <cellStyle name="Гиперссылка 2" xfId="1"/>
    <cellStyle name="Гиперссылка 2 2" xfId="2"/>
    <cellStyle name="Гиперссылка 2 3" xfId="3"/>
    <cellStyle name="Обычный" xfId="0" builtinId="0"/>
    <cellStyle name="Обычный 10" xfId="4"/>
    <cellStyle name="Обычный 10 2" xfId="5"/>
    <cellStyle name="Обычный 11" xfId="6"/>
    <cellStyle name="Обычный 11 2" xfId="7"/>
    <cellStyle name="Обычный 12" xfId="8"/>
    <cellStyle name="Обычный 12 2" xfId="9"/>
    <cellStyle name="Обычный 13" xfId="10"/>
    <cellStyle name="Обычный 13 2" xfId="11"/>
    <cellStyle name="Обычный 14" xfId="12"/>
    <cellStyle name="Обычный 14 2" xfId="13"/>
    <cellStyle name="Обычный 15" xfId="14"/>
    <cellStyle name="Обычный 15 2" xfId="15"/>
    <cellStyle name="Обычный 16" xfId="16"/>
    <cellStyle name="Обычный 16 2" xfId="17"/>
    <cellStyle name="Обычный 16 3" xfId="18"/>
    <cellStyle name="Обычный 16 4" xfId="19"/>
    <cellStyle name="Обычный 17" xfId="20"/>
    <cellStyle name="Обычный 17 2" xfId="21"/>
    <cellStyle name="Обычный 17 3" xfId="22"/>
    <cellStyle name="Обычный 17 4" xfId="23"/>
    <cellStyle name="Обычный 18" xfId="24"/>
    <cellStyle name="Обычный 18 2" xfId="25"/>
    <cellStyle name="Обычный 18 3" xfId="26"/>
    <cellStyle name="Обычный 19" xfId="27"/>
    <cellStyle name="Обычный 2" xfId="28"/>
    <cellStyle name="Обычный 2 2" xfId="29"/>
    <cellStyle name="Обычный 2 2 2" xfId="30"/>
    <cellStyle name="Обычный 2 2 3" xfId="31"/>
    <cellStyle name="Обычный 2 3" xfId="32"/>
    <cellStyle name="Обычный 2 3 2" xfId="33"/>
    <cellStyle name="Обычный 2 3 3" xfId="34"/>
    <cellStyle name="Обычный 2 4" xfId="35"/>
    <cellStyle name="Обычный 2 4 2" xfId="36"/>
    <cellStyle name="Обычный 2 5" xfId="37"/>
    <cellStyle name="Обычный 2 5 2" xfId="38"/>
    <cellStyle name="Обычный 2 6" xfId="39"/>
    <cellStyle name="Обычный 2 6 2" xfId="40"/>
    <cellStyle name="Обычный 2 6 3" xfId="41"/>
    <cellStyle name="Обычный 2 7" xfId="42"/>
    <cellStyle name="Обычный 2 7 2" xfId="43"/>
    <cellStyle name="Обычный 2 7 3" xfId="44"/>
    <cellStyle name="Обычный 2 7 4" xfId="45"/>
    <cellStyle name="Обычный 2 7 5" xfId="46"/>
    <cellStyle name="Обычный 2 8" xfId="47"/>
    <cellStyle name="Обычный 2 8 2" xfId="48"/>
    <cellStyle name="Обычный 20" xfId="49"/>
    <cellStyle name="Обычный 21" xfId="50"/>
    <cellStyle name="Обычный 3" xfId="51"/>
    <cellStyle name="Обычный 3 2" xfId="52"/>
    <cellStyle name="Обычный 3 2 2" xfId="53"/>
    <cellStyle name="Обычный 3 2 3" xfId="54"/>
    <cellStyle name="Обычный 3 3" xfId="55"/>
    <cellStyle name="Обычный 4" xfId="56"/>
    <cellStyle name="Обычный 4 2" xfId="57"/>
    <cellStyle name="Обычный 4 2 2" xfId="58"/>
    <cellStyle name="Обычный 4 2 2 2" xfId="59"/>
    <cellStyle name="Обычный 4 2 2 2 2" xfId="60"/>
    <cellStyle name="Обычный 4 2 2 2 3" xfId="61"/>
    <cellStyle name="Обычный 4 2 2 3" xfId="62"/>
    <cellStyle name="Обычный 4 2 2 4" xfId="63"/>
    <cellStyle name="Обычный 4 2 3" xfId="64"/>
    <cellStyle name="Обычный 4 2 4" xfId="65"/>
    <cellStyle name="Обычный 4 3" xfId="66"/>
    <cellStyle name="Обычный 4 4" xfId="67"/>
    <cellStyle name="Обычный 5" xfId="68"/>
    <cellStyle name="Обычный 5 2" xfId="69"/>
    <cellStyle name="Обычный 6" xfId="70"/>
    <cellStyle name="Обычный 6 2" xfId="71"/>
    <cellStyle name="Обычный 7" xfId="72"/>
    <cellStyle name="Обычный 7 2" xfId="73"/>
    <cellStyle name="Обычный 8" xfId="74"/>
    <cellStyle name="Обычный 8 2" xfId="75"/>
    <cellStyle name="Обычный 9" xfId="76"/>
    <cellStyle name="Обычный 9 2" xfId="77"/>
    <cellStyle name="Обычный 9 2 2" xfId="78"/>
    <cellStyle name="Обычный 9 3" xfId="79"/>
    <cellStyle name="Стиль 1" xfId="80"/>
    <cellStyle name="Финансовый 2" xfId="81"/>
    <cellStyle name="Финансовый 2 2" xfId="82"/>
    <cellStyle name="Финансовый 2 2 2" xfId="83"/>
    <cellStyle name="Финансовый 2 3" xfId="84"/>
    <cellStyle name="Финансовый 2 4" xfId="85"/>
    <cellStyle name="Финансовый 3" xfId="86"/>
    <cellStyle name="Финансовый 3 2" xfId="87"/>
  </cellStyles>
  <dxfs count="0"/>
  <tableStyles count="0" defaultTableStyle="TableStyleMedium2" defaultPivotStyle="PivotStyleLight16"/>
  <extLst xmlns:x14="http://schemas.microsoft.com/office/spreadsheetml/2009/9/main">
    <ext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</a:gradFill>
      </a:fillStyleLst>
      <a:lnStyleLst>
        <a:ln w="9525">
          <a:prstDash val="solid"/>
        </a:ln>
        <a:ln w="25400">
          <a:prstDash val="solid"/>
        </a:ln>
        <a:ln w="38100"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S19"/>
  <sheetViews>
    <sheetView view="pageBreakPreview" zoomScale="70" zoomScaleNormal="80" zoomScaleSheetLayoutView="70" workbookViewId="0">
      <selection activeCell="A11" sqref="A11:P11"/>
    </sheetView>
  </sheetViews>
  <sheetFormatPr defaultColWidth="9.140625" defaultRowHeight="15"/>
  <cols>
    <col min="1" max="1" width="6" style="6" customWidth="1"/>
    <col min="2" max="2" width="41.85546875" style="6" customWidth="1"/>
    <col min="3" max="3" width="20.28515625" style="6" customWidth="1"/>
    <col min="4" max="4" width="11.7109375" style="6" customWidth="1"/>
    <col min="5" max="5" width="11" style="6" customWidth="1"/>
    <col min="6" max="6" width="7.28515625" style="6" customWidth="1"/>
    <col min="7" max="9" width="9.7109375" style="6" customWidth="1"/>
    <col min="10" max="10" width="8.85546875" style="6" customWidth="1"/>
    <col min="11" max="12" width="9.28515625" style="6" customWidth="1"/>
    <col min="13" max="13" width="14.85546875" style="6" customWidth="1"/>
    <col min="14" max="14" width="15.5703125" style="6" customWidth="1"/>
    <col min="15" max="15" width="16.5703125" style="6" customWidth="1"/>
    <col min="16" max="16" width="33.7109375" style="6" customWidth="1"/>
    <col min="17" max="17" width="10" style="7" customWidth="1"/>
    <col min="18" max="18" width="26.7109375" style="6" customWidth="1"/>
    <col min="19" max="19" width="9.140625" style="6" bestFit="1" customWidth="1"/>
    <col min="20" max="16384" width="9.140625" style="6"/>
  </cols>
  <sheetData>
    <row r="1" spans="1:19" s="1" customFormat="1" ht="41.25" customHeight="1">
      <c r="A1" s="127" t="s">
        <v>213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</row>
    <row r="2" spans="1:19" s="1" customFormat="1" ht="11.25" customHeight="1">
      <c r="A2" s="123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</row>
    <row r="3" spans="1:19" s="1" customFormat="1" ht="19.5" customHeight="1">
      <c r="A3" s="127" t="s">
        <v>24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</row>
    <row r="4" spans="1:19" s="8" customFormat="1" ht="13.5" customHeight="1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3"/>
      <c r="R4" s="14"/>
    </row>
    <row r="5" spans="1:19" s="15" customFormat="1" ht="51" customHeight="1">
      <c r="A5" s="135" t="s">
        <v>11</v>
      </c>
      <c r="B5" s="135" t="s">
        <v>25</v>
      </c>
      <c r="C5" s="135" t="s">
        <v>26</v>
      </c>
      <c r="D5" s="135" t="s">
        <v>4</v>
      </c>
      <c r="E5" s="135" t="s">
        <v>5</v>
      </c>
      <c r="F5" s="137"/>
      <c r="G5" s="138" t="s">
        <v>27</v>
      </c>
      <c r="H5" s="138"/>
      <c r="I5" s="138"/>
      <c r="J5" s="138"/>
      <c r="K5" s="138"/>
      <c r="L5" s="139"/>
      <c r="M5" s="135" t="s">
        <v>28</v>
      </c>
      <c r="N5" s="140" t="s">
        <v>29</v>
      </c>
      <c r="O5" s="140" t="s">
        <v>30</v>
      </c>
      <c r="P5" s="135" t="s">
        <v>31</v>
      </c>
      <c r="R5" s="13"/>
    </row>
    <row r="6" spans="1:19" s="15" customFormat="1" ht="84" customHeight="1">
      <c r="A6" s="136"/>
      <c r="B6" s="136"/>
      <c r="C6" s="136"/>
      <c r="D6" s="136"/>
      <c r="E6" s="3" t="s">
        <v>6</v>
      </c>
      <c r="F6" s="3" t="s">
        <v>7</v>
      </c>
      <c r="G6" s="9">
        <v>2025</v>
      </c>
      <c r="H6" s="9">
        <v>2026</v>
      </c>
      <c r="I6" s="9">
        <v>2027</v>
      </c>
      <c r="J6" s="9">
        <v>2028</v>
      </c>
      <c r="K6" s="9">
        <v>2029</v>
      </c>
      <c r="L6" s="9">
        <v>2030</v>
      </c>
      <c r="M6" s="136"/>
      <c r="N6" s="136"/>
      <c r="O6" s="136"/>
      <c r="P6" s="136"/>
      <c r="R6" s="13"/>
    </row>
    <row r="7" spans="1:19" s="15" customFormat="1" ht="28.5" customHeight="1">
      <c r="A7" s="16" t="s">
        <v>2</v>
      </c>
      <c r="B7" s="128" t="s">
        <v>0</v>
      </c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30"/>
      <c r="R7" s="13"/>
      <c r="S7" s="15" t="s">
        <v>3</v>
      </c>
    </row>
    <row r="8" spans="1:19" s="15" customFormat="1" ht="183.75" customHeight="1">
      <c r="A8" s="18" t="s">
        <v>23</v>
      </c>
      <c r="B8" s="89" t="s">
        <v>172</v>
      </c>
      <c r="C8" s="5" t="s">
        <v>33</v>
      </c>
      <c r="D8" s="19" t="s">
        <v>34</v>
      </c>
      <c r="E8" s="21">
        <v>1</v>
      </c>
      <c r="F8" s="20">
        <v>2024</v>
      </c>
      <c r="G8" s="21">
        <v>1</v>
      </c>
      <c r="H8" s="21">
        <v>1</v>
      </c>
      <c r="I8" s="21">
        <v>1</v>
      </c>
      <c r="J8" s="21">
        <v>1</v>
      </c>
      <c r="K8" s="21">
        <v>1</v>
      </c>
      <c r="L8" s="21">
        <v>1</v>
      </c>
      <c r="M8" s="19" t="s">
        <v>35</v>
      </c>
      <c r="N8" s="4" t="s">
        <v>8</v>
      </c>
      <c r="O8" s="5" t="s">
        <v>9</v>
      </c>
      <c r="P8" s="90" t="s">
        <v>173</v>
      </c>
      <c r="R8" s="13"/>
    </row>
    <row r="9" spans="1:19" s="15" customFormat="1" ht="83.25" customHeight="1">
      <c r="A9" s="131" t="s">
        <v>200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3"/>
      <c r="R9" s="13"/>
    </row>
    <row r="10" spans="1:19" s="15" customFormat="1" ht="205.5" customHeight="1">
      <c r="A10" s="18" t="s">
        <v>36</v>
      </c>
      <c r="B10" s="11" t="s">
        <v>37</v>
      </c>
      <c r="C10" s="5" t="s">
        <v>33</v>
      </c>
      <c r="D10" s="19" t="s">
        <v>38</v>
      </c>
      <c r="E10" s="21">
        <v>125</v>
      </c>
      <c r="F10" s="20">
        <v>2023</v>
      </c>
      <c r="G10" s="21">
        <v>398</v>
      </c>
      <c r="H10" s="21">
        <v>398</v>
      </c>
      <c r="I10" s="21">
        <v>418</v>
      </c>
      <c r="J10" s="21">
        <v>418</v>
      </c>
      <c r="K10" s="21">
        <v>440</v>
      </c>
      <c r="L10" s="21">
        <v>440</v>
      </c>
      <c r="M10" s="19" t="s">
        <v>35</v>
      </c>
      <c r="N10" s="4" t="s">
        <v>8</v>
      </c>
      <c r="O10" s="5" t="s">
        <v>9</v>
      </c>
      <c r="P10" s="90" t="s">
        <v>173</v>
      </c>
      <c r="R10" s="13"/>
    </row>
    <row r="11" spans="1:19" s="15" customFormat="1" ht="73.5" customHeight="1">
      <c r="A11" s="131" t="s">
        <v>39</v>
      </c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  <c r="O11" s="132"/>
      <c r="P11" s="133"/>
      <c r="R11" s="13"/>
    </row>
    <row r="12" spans="1:19" s="8" customFormat="1" ht="205.5" customHeight="1">
      <c r="A12" s="18" t="s">
        <v>40</v>
      </c>
      <c r="B12" s="11" t="s">
        <v>201</v>
      </c>
      <c r="C12" s="5" t="s">
        <v>33</v>
      </c>
      <c r="D12" s="19" t="s">
        <v>38</v>
      </c>
      <c r="E12" s="21">
        <v>0</v>
      </c>
      <c r="F12" s="20">
        <v>2023</v>
      </c>
      <c r="G12" s="21">
        <v>0</v>
      </c>
      <c r="H12" s="21">
        <v>0</v>
      </c>
      <c r="I12" s="21">
        <v>0</v>
      </c>
      <c r="J12" s="21">
        <v>1</v>
      </c>
      <c r="K12" s="21">
        <v>1</v>
      </c>
      <c r="L12" s="21">
        <v>2</v>
      </c>
      <c r="M12" s="19" t="s">
        <v>35</v>
      </c>
      <c r="N12" s="4" t="s">
        <v>8</v>
      </c>
      <c r="O12" s="5" t="s">
        <v>9</v>
      </c>
      <c r="P12" s="90" t="s">
        <v>173</v>
      </c>
      <c r="Q12" s="22"/>
      <c r="R12" s="14"/>
    </row>
    <row r="13" spans="1:19" s="8" customFormat="1" ht="74.25" customHeight="1">
      <c r="A13" s="134" t="s">
        <v>174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3"/>
      <c r="Q13" s="22"/>
      <c r="R13" s="14"/>
    </row>
    <row r="14" spans="1:19" s="8" customFormat="1" ht="15.75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14"/>
    </row>
    <row r="15" spans="1:19" s="8" customFormat="1" ht="15.75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14"/>
    </row>
    <row r="16" spans="1:19" s="8" customFormat="1" ht="15.75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14"/>
    </row>
    <row r="17" spans="1:18" s="8" customFormat="1" ht="15.75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14"/>
    </row>
    <row r="18" spans="1:18" s="8" customFormat="1" ht="15.75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14"/>
    </row>
    <row r="19" spans="1:18" s="8" customFormat="1" ht="15.75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14"/>
    </row>
  </sheetData>
  <mergeCells count="16">
    <mergeCell ref="A13:P13"/>
    <mergeCell ref="A5:A6"/>
    <mergeCell ref="B5:B6"/>
    <mergeCell ref="C5:C6"/>
    <mergeCell ref="D5:D6"/>
    <mergeCell ref="E5:F5"/>
    <mergeCell ref="G5:L5"/>
    <mergeCell ref="M5:M6"/>
    <mergeCell ref="N5:N6"/>
    <mergeCell ref="O5:O6"/>
    <mergeCell ref="P5:P6"/>
    <mergeCell ref="A3:P3"/>
    <mergeCell ref="A1:P1"/>
    <mergeCell ref="B7:P7"/>
    <mergeCell ref="A9:P9"/>
    <mergeCell ref="A11:P11"/>
  </mergeCells>
  <pageMargins left="0.39370078740157483" right="0.39370078740157483" top="1.1811023622047245" bottom="0.39370078740157483" header="0.31496062992125984" footer="0.31496062992125984"/>
  <pageSetup paperSize="9" scale="59" firstPageNumber="29" fitToHeight="7" orientation="landscape" useFirstPageNumber="1" r:id="rId1"/>
  <headerFooter>
    <oddHeader>&amp;C&amp;"Times New Roman,обычный"&amp;12&amp;P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S42"/>
  <sheetViews>
    <sheetView view="pageBreakPreview" zoomScale="60" zoomScaleNormal="80" workbookViewId="0">
      <selection activeCell="A25" sqref="A25:A42"/>
    </sheetView>
  </sheetViews>
  <sheetFormatPr defaultColWidth="9.140625" defaultRowHeight="15"/>
  <cols>
    <col min="1" max="1" width="7.85546875" style="23" customWidth="1"/>
    <col min="2" max="2" width="41.42578125" style="23" hidden="1" customWidth="1"/>
    <col min="3" max="3" width="62" style="23" customWidth="1"/>
    <col min="4" max="4" width="7.140625" style="23" customWidth="1"/>
    <col min="5" max="5" width="10.85546875" style="23" customWidth="1"/>
    <col min="6" max="6" width="18.7109375" style="23" customWidth="1"/>
    <col min="7" max="7" width="7.42578125" style="23" customWidth="1"/>
    <col min="8" max="8" width="13.42578125" style="23" hidden="1" customWidth="1"/>
    <col min="9" max="12" width="13.42578125" style="23" customWidth="1"/>
    <col min="13" max="14" width="11.42578125" style="23" customWidth="1"/>
    <col min="15" max="15" width="13.7109375" style="23" customWidth="1"/>
    <col min="16" max="16" width="17.85546875" style="23" customWidth="1"/>
    <col min="17" max="17" width="27" style="23" customWidth="1"/>
    <col min="18" max="18" width="7.7109375" style="24" customWidth="1"/>
    <col min="19" max="19" width="26.7109375" style="23" customWidth="1"/>
    <col min="20" max="16384" width="9.140625" style="23"/>
  </cols>
  <sheetData>
    <row r="1" spans="1:19" s="25" customFormat="1" ht="18.75">
      <c r="A1" s="141" t="s">
        <v>42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26"/>
      <c r="Q1" s="26"/>
      <c r="R1" s="27"/>
      <c r="S1" s="28"/>
    </row>
    <row r="2" spans="1:19" s="29" customFormat="1" ht="15.7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1"/>
      <c r="P2" s="31"/>
      <c r="Q2" s="31"/>
      <c r="R2" s="32"/>
      <c r="S2" s="33"/>
    </row>
    <row r="3" spans="1:19" ht="24.75" customHeight="1">
      <c r="A3" s="142" t="s">
        <v>202</v>
      </c>
      <c r="B3" s="142" t="s">
        <v>43</v>
      </c>
      <c r="C3" s="142" t="s">
        <v>43</v>
      </c>
      <c r="D3" s="143" t="s">
        <v>44</v>
      </c>
      <c r="E3" s="143"/>
      <c r="F3" s="143"/>
      <c r="G3" s="143"/>
      <c r="H3" s="142" t="s">
        <v>45</v>
      </c>
      <c r="I3" s="142"/>
      <c r="J3" s="142"/>
      <c r="K3" s="142"/>
      <c r="L3" s="142"/>
      <c r="M3" s="142"/>
      <c r="N3" s="142"/>
      <c r="O3" s="142" t="s">
        <v>46</v>
      </c>
    </row>
    <row r="4" spans="1:19" ht="23.25" customHeight="1">
      <c r="A4" s="142"/>
      <c r="B4" s="142"/>
      <c r="C4" s="142"/>
      <c r="D4" s="143" t="s">
        <v>47</v>
      </c>
      <c r="E4" s="143"/>
      <c r="F4" s="143"/>
      <c r="G4" s="143"/>
      <c r="H4" s="34" t="s">
        <v>48</v>
      </c>
      <c r="I4" s="34" t="s">
        <v>49</v>
      </c>
      <c r="J4" s="34" t="s">
        <v>50</v>
      </c>
      <c r="K4" s="34" t="s">
        <v>51</v>
      </c>
      <c r="L4" s="34" t="s">
        <v>52</v>
      </c>
      <c r="M4" s="34" t="s">
        <v>53</v>
      </c>
      <c r="N4" s="34" t="s">
        <v>54</v>
      </c>
      <c r="O4" s="142"/>
    </row>
    <row r="5" spans="1:19" ht="15.75">
      <c r="A5" s="34">
        <v>1</v>
      </c>
      <c r="B5" s="34">
        <v>2</v>
      </c>
      <c r="C5" s="34">
        <v>2</v>
      </c>
      <c r="D5" s="34">
        <v>3</v>
      </c>
      <c r="E5" s="34">
        <v>4</v>
      </c>
      <c r="F5" s="34">
        <v>5</v>
      </c>
      <c r="G5" s="34">
        <v>6</v>
      </c>
      <c r="H5" s="34">
        <v>7</v>
      </c>
      <c r="I5" s="34">
        <v>7</v>
      </c>
      <c r="J5" s="34">
        <v>8</v>
      </c>
      <c r="K5" s="34">
        <v>9</v>
      </c>
      <c r="L5" s="34">
        <v>10</v>
      </c>
      <c r="M5" s="34">
        <v>11</v>
      </c>
      <c r="N5" s="34">
        <v>12</v>
      </c>
      <c r="O5" s="34">
        <v>13</v>
      </c>
    </row>
    <row r="6" spans="1:19" ht="27" customHeight="1">
      <c r="A6" s="34" t="s">
        <v>2</v>
      </c>
      <c r="B6" s="146" t="s">
        <v>0</v>
      </c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8"/>
    </row>
    <row r="7" spans="1:19" ht="27" hidden="1" customHeight="1">
      <c r="A7" s="35" t="s">
        <v>23</v>
      </c>
      <c r="B7" s="144" t="s">
        <v>55</v>
      </c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</row>
    <row r="8" spans="1:19" ht="15.75" hidden="1" customHeight="1">
      <c r="A8" s="36"/>
      <c r="B8" s="145" t="s">
        <v>55</v>
      </c>
      <c r="C8" s="37" t="s">
        <v>56</v>
      </c>
      <c r="D8" s="37"/>
      <c r="E8" s="37"/>
      <c r="F8" s="37"/>
      <c r="G8" s="37"/>
      <c r="H8" s="38"/>
      <c r="I8" s="38"/>
      <c r="J8" s="35"/>
      <c r="K8" s="35"/>
      <c r="L8" s="35"/>
      <c r="M8" s="35"/>
      <c r="N8" s="35"/>
      <c r="O8" s="39"/>
    </row>
    <row r="9" spans="1:19" ht="31.5" hidden="1">
      <c r="A9" s="36"/>
      <c r="B9" s="145"/>
      <c r="C9" s="37" t="s">
        <v>57</v>
      </c>
      <c r="D9" s="40"/>
      <c r="E9" s="40"/>
      <c r="F9" s="40"/>
      <c r="G9" s="40"/>
      <c r="H9" s="41"/>
      <c r="I9" s="41"/>
      <c r="J9" s="41"/>
      <c r="K9" s="41"/>
      <c r="L9" s="41"/>
      <c r="M9" s="41"/>
      <c r="N9" s="41"/>
      <c r="O9" s="42"/>
    </row>
    <row r="10" spans="1:19" ht="31.5" hidden="1">
      <c r="A10" s="36"/>
      <c r="B10" s="145"/>
      <c r="C10" s="37" t="s">
        <v>58</v>
      </c>
      <c r="D10" s="37"/>
      <c r="E10" s="37"/>
      <c r="F10" s="37"/>
      <c r="G10" s="37"/>
      <c r="H10" s="35"/>
      <c r="I10" s="35"/>
      <c r="J10" s="35"/>
      <c r="K10" s="35"/>
      <c r="L10" s="35"/>
      <c r="M10" s="35"/>
      <c r="N10" s="35"/>
      <c r="O10" s="39"/>
    </row>
    <row r="11" spans="1:19" ht="15.75" hidden="1">
      <c r="A11" s="36"/>
      <c r="B11" s="145"/>
      <c r="C11" s="43" t="s">
        <v>59</v>
      </c>
      <c r="D11" s="37"/>
      <c r="E11" s="37"/>
      <c r="F11" s="37"/>
      <c r="G11" s="37"/>
      <c r="H11" s="35"/>
      <c r="I11" s="35"/>
      <c r="J11" s="35"/>
      <c r="K11" s="35"/>
      <c r="L11" s="35"/>
      <c r="M11" s="35"/>
      <c r="N11" s="35"/>
      <c r="O11" s="39"/>
    </row>
    <row r="12" spans="1:19" ht="63" hidden="1">
      <c r="A12" s="36"/>
      <c r="B12" s="44"/>
      <c r="C12" s="37" t="s">
        <v>60</v>
      </c>
      <c r="D12" s="37"/>
      <c r="E12" s="37"/>
      <c r="F12" s="37"/>
      <c r="G12" s="37"/>
      <c r="H12" s="35"/>
      <c r="I12" s="35"/>
      <c r="J12" s="35"/>
      <c r="K12" s="35"/>
      <c r="L12" s="35"/>
      <c r="M12" s="35"/>
      <c r="N12" s="35"/>
      <c r="O12" s="39"/>
    </row>
    <row r="13" spans="1:19" ht="47.25" hidden="1">
      <c r="A13" s="36"/>
      <c r="B13" s="44"/>
      <c r="C13" s="37" t="s">
        <v>61</v>
      </c>
      <c r="D13" s="37"/>
      <c r="E13" s="37"/>
      <c r="F13" s="37"/>
      <c r="G13" s="37"/>
      <c r="H13" s="35"/>
      <c r="I13" s="35"/>
      <c r="J13" s="35"/>
      <c r="K13" s="35"/>
      <c r="L13" s="35"/>
      <c r="M13" s="35"/>
      <c r="N13" s="35"/>
      <c r="O13" s="39"/>
    </row>
    <row r="14" spans="1:19" ht="31.5" hidden="1">
      <c r="A14" s="36"/>
      <c r="B14" s="44"/>
      <c r="C14" s="37" t="s">
        <v>62</v>
      </c>
      <c r="D14" s="37"/>
      <c r="E14" s="37"/>
      <c r="F14" s="37"/>
      <c r="G14" s="37"/>
      <c r="H14" s="35"/>
      <c r="I14" s="35"/>
      <c r="J14" s="35"/>
      <c r="K14" s="35"/>
      <c r="L14" s="35"/>
      <c r="M14" s="35"/>
      <c r="N14" s="35"/>
      <c r="O14" s="39"/>
    </row>
    <row r="15" spans="1:19" ht="15.75" hidden="1">
      <c r="A15" s="36"/>
      <c r="B15" s="44"/>
      <c r="C15" s="37" t="s">
        <v>63</v>
      </c>
      <c r="D15" s="37"/>
      <c r="E15" s="37"/>
      <c r="F15" s="37"/>
      <c r="G15" s="37"/>
      <c r="H15" s="35"/>
      <c r="I15" s="35"/>
      <c r="J15" s="35"/>
      <c r="K15" s="35"/>
      <c r="L15" s="35"/>
      <c r="M15" s="35"/>
      <c r="N15" s="35"/>
      <c r="O15" s="39"/>
    </row>
    <row r="16" spans="1:19" ht="45" hidden="1" customHeight="1">
      <c r="A16" s="35" t="s">
        <v>64</v>
      </c>
      <c r="B16" s="144" t="s">
        <v>65</v>
      </c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</row>
    <row r="17" spans="1:16" ht="15.75" hidden="1" customHeight="1">
      <c r="A17" s="36"/>
      <c r="B17" s="145" t="s">
        <v>65</v>
      </c>
      <c r="C17" s="37" t="s">
        <v>56</v>
      </c>
      <c r="D17" s="37"/>
      <c r="E17" s="37"/>
      <c r="F17" s="37"/>
      <c r="G17" s="37"/>
      <c r="H17" s="38"/>
      <c r="I17" s="38"/>
      <c r="J17" s="35"/>
      <c r="K17" s="35"/>
      <c r="L17" s="35"/>
      <c r="M17" s="35"/>
      <c r="N17" s="35"/>
      <c r="O17" s="39"/>
    </row>
    <row r="18" spans="1:16" ht="31.5" hidden="1">
      <c r="A18" s="36"/>
      <c r="B18" s="145"/>
      <c r="C18" s="37" t="s">
        <v>57</v>
      </c>
      <c r="D18" s="37"/>
      <c r="E18" s="37"/>
      <c r="F18" s="37"/>
      <c r="G18" s="37"/>
      <c r="H18" s="38"/>
      <c r="I18" s="38"/>
      <c r="J18" s="35"/>
      <c r="K18" s="35"/>
      <c r="L18" s="35"/>
      <c r="M18" s="35"/>
      <c r="N18" s="35"/>
      <c r="O18" s="39"/>
    </row>
    <row r="19" spans="1:16" ht="31.5" hidden="1">
      <c r="A19" s="36"/>
      <c r="B19" s="145"/>
      <c r="C19" s="37" t="s">
        <v>58</v>
      </c>
      <c r="D19" s="37"/>
      <c r="E19" s="37"/>
      <c r="F19" s="37"/>
      <c r="G19" s="37"/>
      <c r="H19" s="35"/>
      <c r="I19" s="35"/>
      <c r="J19" s="35"/>
      <c r="K19" s="35"/>
      <c r="L19" s="35"/>
      <c r="M19" s="35"/>
      <c r="N19" s="35"/>
      <c r="O19" s="39"/>
    </row>
    <row r="20" spans="1:16" ht="15.75" hidden="1">
      <c r="A20" s="36"/>
      <c r="B20" s="145"/>
      <c r="C20" s="43" t="s">
        <v>59</v>
      </c>
      <c r="D20" s="37"/>
      <c r="E20" s="37"/>
      <c r="F20" s="37"/>
      <c r="G20" s="37"/>
      <c r="H20" s="35"/>
      <c r="I20" s="35"/>
      <c r="J20" s="35"/>
      <c r="K20" s="35"/>
      <c r="L20" s="35"/>
      <c r="M20" s="35"/>
      <c r="N20" s="35"/>
      <c r="O20" s="39"/>
    </row>
    <row r="21" spans="1:16" ht="63" hidden="1">
      <c r="A21" s="36"/>
      <c r="B21" s="145"/>
      <c r="C21" s="37" t="s">
        <v>60</v>
      </c>
      <c r="D21" s="37"/>
      <c r="E21" s="37"/>
      <c r="F21" s="37"/>
      <c r="G21" s="37"/>
      <c r="H21" s="35"/>
      <c r="I21" s="35"/>
      <c r="J21" s="35"/>
      <c r="K21" s="35"/>
      <c r="L21" s="35"/>
      <c r="M21" s="35"/>
      <c r="N21" s="35"/>
      <c r="O21" s="39"/>
    </row>
    <row r="22" spans="1:16" ht="54" hidden="1" customHeight="1">
      <c r="A22" s="36"/>
      <c r="B22" s="145"/>
      <c r="C22" s="37" t="s">
        <v>61</v>
      </c>
      <c r="D22" s="37"/>
      <c r="E22" s="37"/>
      <c r="F22" s="37"/>
      <c r="G22" s="37"/>
      <c r="H22" s="35"/>
      <c r="I22" s="35"/>
      <c r="J22" s="35"/>
      <c r="K22" s="35"/>
      <c r="L22" s="35"/>
      <c r="M22" s="35"/>
      <c r="N22" s="35"/>
      <c r="O22" s="39"/>
    </row>
    <row r="23" spans="1:16" ht="31.5" hidden="1">
      <c r="A23" s="36"/>
      <c r="B23" s="145"/>
      <c r="C23" s="37" t="s">
        <v>62</v>
      </c>
      <c r="D23" s="37"/>
      <c r="E23" s="37"/>
      <c r="F23" s="37"/>
      <c r="G23" s="37"/>
      <c r="H23" s="35"/>
      <c r="I23" s="35"/>
      <c r="J23" s="35"/>
      <c r="K23" s="35"/>
      <c r="L23" s="35"/>
      <c r="M23" s="35"/>
      <c r="N23" s="35"/>
      <c r="O23" s="39"/>
    </row>
    <row r="24" spans="1:16" ht="24" hidden="1" customHeight="1">
      <c r="A24" s="36"/>
      <c r="B24" s="145"/>
      <c r="C24" s="37" t="s">
        <v>63</v>
      </c>
      <c r="D24" s="37"/>
      <c r="E24" s="37"/>
      <c r="F24" s="37"/>
      <c r="G24" s="37"/>
      <c r="H24" s="35"/>
      <c r="I24" s="35"/>
      <c r="J24" s="35"/>
      <c r="K24" s="35"/>
      <c r="L24" s="35"/>
      <c r="M24" s="35"/>
      <c r="N24" s="35"/>
      <c r="O24" s="39"/>
    </row>
    <row r="25" spans="1:16" ht="48.75" customHeight="1">
      <c r="A25" s="152" t="s">
        <v>23</v>
      </c>
      <c r="B25" s="144" t="s">
        <v>66</v>
      </c>
      <c r="C25" s="144"/>
      <c r="D25" s="144"/>
      <c r="E25" s="144"/>
      <c r="F25" s="144"/>
      <c r="G25" s="144"/>
      <c r="H25" s="144"/>
      <c r="I25" s="144"/>
      <c r="J25" s="144"/>
      <c r="K25" s="144"/>
      <c r="L25" s="144"/>
      <c r="M25" s="144"/>
      <c r="N25" s="144"/>
      <c r="O25" s="144"/>
    </row>
    <row r="26" spans="1:16" ht="30.75" hidden="1" customHeight="1">
      <c r="A26" s="153"/>
      <c r="B26" s="145" t="s">
        <v>67</v>
      </c>
      <c r="C26" s="150" t="s">
        <v>56</v>
      </c>
      <c r="D26" s="35">
        <v>828</v>
      </c>
      <c r="E26" s="35" t="s">
        <v>68</v>
      </c>
      <c r="F26" s="35" t="s">
        <v>69</v>
      </c>
      <c r="G26" s="35">
        <v>500</v>
      </c>
      <c r="H26" s="38">
        <v>34133.199999999997</v>
      </c>
      <c r="I26" s="38"/>
      <c r="J26" s="38"/>
      <c r="K26" s="38"/>
      <c r="L26" s="35"/>
      <c r="M26" s="35"/>
      <c r="N26" s="35"/>
      <c r="O26" s="38">
        <f t="shared" ref="O26:O34" si="0">SUM(H26:N26)</f>
        <v>34133.199999999997</v>
      </c>
    </row>
    <row r="27" spans="1:16" ht="45.75" customHeight="1">
      <c r="A27" s="153"/>
      <c r="B27" s="145"/>
      <c r="C27" s="150"/>
      <c r="D27" s="45">
        <v>828</v>
      </c>
      <c r="E27" s="45" t="s">
        <v>68</v>
      </c>
      <c r="F27" s="45" t="s">
        <v>70</v>
      </c>
      <c r="G27" s="45">
        <v>500</v>
      </c>
      <c r="H27" s="46"/>
      <c r="I27" s="38">
        <f>27859.1+1778.3</f>
        <v>29637.399999999998</v>
      </c>
      <c r="J27" s="38">
        <f>83843.1+11433.2</f>
        <v>95276.3</v>
      </c>
      <c r="K27" s="38">
        <f>79325.8+17413</f>
        <v>96738.8</v>
      </c>
      <c r="L27" s="35"/>
      <c r="M27" s="35"/>
      <c r="N27" s="35"/>
      <c r="O27" s="38">
        <f>I27+J27+K27</f>
        <v>221652.5</v>
      </c>
    </row>
    <row r="28" spans="1:16" ht="39" hidden="1" customHeight="1">
      <c r="A28" s="153"/>
      <c r="B28" s="145"/>
      <c r="C28" s="151" t="s">
        <v>57</v>
      </c>
      <c r="D28" s="35">
        <v>828</v>
      </c>
      <c r="E28" s="35" t="s">
        <v>68</v>
      </c>
      <c r="F28" s="35" t="s">
        <v>69</v>
      </c>
      <c r="G28" s="35">
        <v>500</v>
      </c>
      <c r="H28" s="47">
        <v>32767.8</v>
      </c>
      <c r="I28" s="47"/>
      <c r="J28" s="47"/>
      <c r="K28" s="47"/>
      <c r="L28" s="35"/>
      <c r="M28" s="35"/>
      <c r="N28" s="35"/>
      <c r="O28" s="38">
        <f t="shared" si="0"/>
        <v>32767.8</v>
      </c>
      <c r="P28" s="48">
        <f>O26-O28</f>
        <v>1365.3999999999978</v>
      </c>
    </row>
    <row r="29" spans="1:16" ht="39" customHeight="1">
      <c r="A29" s="153"/>
      <c r="B29" s="145"/>
      <c r="C29" s="151"/>
      <c r="D29" s="45">
        <v>828</v>
      </c>
      <c r="E29" s="45" t="s">
        <v>68</v>
      </c>
      <c r="F29" s="45" t="s">
        <v>70</v>
      </c>
      <c r="G29" s="45">
        <v>500</v>
      </c>
      <c r="H29" s="49"/>
      <c r="I29" s="47">
        <v>27859.1</v>
      </c>
      <c r="J29" s="47">
        <v>83843.100000000006</v>
      </c>
      <c r="K29" s="47">
        <v>79325.8</v>
      </c>
      <c r="L29" s="35"/>
      <c r="M29" s="35"/>
      <c r="N29" s="35"/>
      <c r="O29" s="38">
        <f>I29+J29+K29</f>
        <v>191028</v>
      </c>
      <c r="P29" s="48"/>
    </row>
    <row r="30" spans="1:16" ht="38.25" customHeight="1">
      <c r="A30" s="153"/>
      <c r="B30" s="145"/>
      <c r="C30" s="37" t="s">
        <v>58</v>
      </c>
      <c r="D30" s="37"/>
      <c r="E30" s="37"/>
      <c r="F30" s="37"/>
      <c r="G30" s="37"/>
      <c r="H30" s="35"/>
      <c r="I30" s="35"/>
      <c r="J30" s="35"/>
      <c r="K30" s="35"/>
      <c r="L30" s="35"/>
      <c r="M30" s="35"/>
      <c r="N30" s="35"/>
      <c r="O30" s="39"/>
    </row>
    <row r="31" spans="1:16" ht="23.25" customHeight="1">
      <c r="A31" s="153"/>
      <c r="B31" s="145"/>
      <c r="C31" s="43" t="s">
        <v>59</v>
      </c>
      <c r="D31" s="37"/>
      <c r="E31" s="37"/>
      <c r="F31" s="37"/>
      <c r="G31" s="37"/>
      <c r="H31" s="47">
        <f>H26</f>
        <v>34133.199999999997</v>
      </c>
      <c r="I31" s="47">
        <f>I27</f>
        <v>29637.399999999998</v>
      </c>
      <c r="J31" s="47">
        <f>J27</f>
        <v>95276.3</v>
      </c>
      <c r="K31" s="47">
        <f>K27</f>
        <v>96738.8</v>
      </c>
      <c r="L31" s="35"/>
      <c r="M31" s="35"/>
      <c r="N31" s="35"/>
      <c r="O31" s="38">
        <f>I31+J31+K31</f>
        <v>221652.5</v>
      </c>
    </row>
    <row r="32" spans="1:16" ht="69.75" customHeight="1">
      <c r="A32" s="153"/>
      <c r="B32" s="145"/>
      <c r="C32" s="37" t="s">
        <v>60</v>
      </c>
      <c r="D32" s="37"/>
      <c r="E32" s="37"/>
      <c r="F32" s="37"/>
      <c r="G32" s="37"/>
      <c r="H32" s="35"/>
      <c r="I32" s="35"/>
      <c r="J32" s="35"/>
      <c r="K32" s="35"/>
      <c r="L32" s="35"/>
      <c r="M32" s="41"/>
      <c r="N32" s="41"/>
      <c r="O32" s="42"/>
    </row>
    <row r="33" spans="1:15" ht="55.5" customHeight="1">
      <c r="A33" s="153"/>
      <c r="B33" s="145"/>
      <c r="C33" s="37" t="s">
        <v>61</v>
      </c>
      <c r="D33" s="37"/>
      <c r="E33" s="37"/>
      <c r="F33" s="37"/>
      <c r="G33" s="37"/>
      <c r="H33" s="35"/>
      <c r="I33" s="35"/>
      <c r="J33" s="35"/>
      <c r="K33" s="35"/>
      <c r="L33" s="50"/>
      <c r="M33" s="35"/>
      <c r="N33" s="35"/>
      <c r="O33" s="39"/>
    </row>
    <row r="34" spans="1:15" ht="27" customHeight="1">
      <c r="A34" s="153"/>
      <c r="B34" s="145"/>
      <c r="C34" s="37" t="s">
        <v>62</v>
      </c>
      <c r="D34" s="37"/>
      <c r="E34" s="37"/>
      <c r="F34" s="37"/>
      <c r="G34" s="37"/>
      <c r="H34" s="47">
        <v>2569.1999999999998</v>
      </c>
      <c r="I34" s="47">
        <f>2230.8+I31</f>
        <v>31868.199999999997</v>
      </c>
      <c r="J34" s="47">
        <f>7171.3+J31</f>
        <v>102447.6</v>
      </c>
      <c r="K34" s="47">
        <f>6174.8+K31</f>
        <v>102913.60000000001</v>
      </c>
      <c r="L34" s="50"/>
      <c r="M34" s="35"/>
      <c r="N34" s="35"/>
      <c r="O34" s="38">
        <f t="shared" si="0"/>
        <v>239798.6</v>
      </c>
    </row>
    <row r="35" spans="1:15" ht="22.5" customHeight="1">
      <c r="A35" s="153"/>
      <c r="B35" s="145"/>
      <c r="C35" s="37" t="s">
        <v>63</v>
      </c>
      <c r="D35" s="37"/>
      <c r="E35" s="37"/>
      <c r="F35" s="37"/>
      <c r="G35" s="37"/>
      <c r="H35" s="35"/>
      <c r="I35" s="35"/>
      <c r="J35" s="35"/>
      <c r="K35" s="35"/>
      <c r="L35" s="50"/>
      <c r="M35" s="35"/>
      <c r="N35" s="35"/>
      <c r="O35" s="39"/>
    </row>
    <row r="36" spans="1:15" ht="26.25" hidden="1" customHeight="1">
      <c r="A36" s="153"/>
      <c r="B36" s="51"/>
      <c r="C36" s="43" t="s">
        <v>71</v>
      </c>
      <c r="D36" s="43"/>
      <c r="E36" s="43"/>
      <c r="F36" s="43"/>
      <c r="G36" s="43"/>
      <c r="H36" s="52"/>
      <c r="I36" s="52"/>
      <c r="J36" s="52"/>
      <c r="K36" s="52"/>
      <c r="L36" s="53"/>
      <c r="M36" s="52"/>
      <c r="N36" s="52"/>
      <c r="O36" s="54"/>
    </row>
    <row r="37" spans="1:15" ht="23.25" customHeight="1">
      <c r="A37" s="153"/>
      <c r="B37" s="51"/>
      <c r="C37" s="55" t="s">
        <v>72</v>
      </c>
      <c r="D37" s="37"/>
      <c r="E37" s="37"/>
      <c r="F37" s="37"/>
      <c r="G37" s="37"/>
      <c r="H37" s="56">
        <f>H39+H41</f>
        <v>36702.399999999994</v>
      </c>
      <c r="I37" s="56">
        <f>I41</f>
        <v>31868.199999999997</v>
      </c>
      <c r="J37" s="56">
        <f>J41</f>
        <v>102447.6</v>
      </c>
      <c r="K37" s="56">
        <f>K41</f>
        <v>102913.60000000001</v>
      </c>
      <c r="L37" s="50"/>
      <c r="M37" s="35"/>
      <c r="N37" s="35"/>
      <c r="O37" s="56">
        <f>I37+J37+K37</f>
        <v>237229.4</v>
      </c>
    </row>
    <row r="38" spans="1:15" ht="20.25" customHeight="1">
      <c r="A38" s="153"/>
      <c r="B38" s="51"/>
      <c r="C38" s="37" t="s">
        <v>73</v>
      </c>
      <c r="D38" s="37"/>
      <c r="E38" s="37"/>
      <c r="F38" s="37"/>
      <c r="G38" s="37"/>
      <c r="H38" s="35"/>
      <c r="I38" s="35"/>
      <c r="J38" s="35"/>
      <c r="K38" s="35"/>
      <c r="L38" s="50"/>
      <c r="M38" s="35"/>
      <c r="N38" s="35"/>
      <c r="O38" s="39"/>
    </row>
    <row r="39" spans="1:15" ht="26.25" customHeight="1">
      <c r="A39" s="153"/>
      <c r="B39" s="51"/>
      <c r="C39" s="37" t="s">
        <v>74</v>
      </c>
      <c r="D39" s="37"/>
      <c r="E39" s="37"/>
      <c r="F39" s="37"/>
      <c r="G39" s="37"/>
      <c r="H39" s="38">
        <f>H26</f>
        <v>34133.199999999997</v>
      </c>
      <c r="I39" s="38">
        <f>I27</f>
        <v>29637.399999999998</v>
      </c>
      <c r="J39" s="38">
        <f>J27</f>
        <v>95276.3</v>
      </c>
      <c r="K39" s="38">
        <f>K27</f>
        <v>96738.8</v>
      </c>
      <c r="L39" s="50"/>
      <c r="M39" s="35"/>
      <c r="N39" s="35"/>
      <c r="O39" s="38">
        <f>I39+J39+K39</f>
        <v>221652.5</v>
      </c>
    </row>
    <row r="40" spans="1:15" ht="52.5" customHeight="1">
      <c r="A40" s="153"/>
      <c r="B40" s="51"/>
      <c r="C40" s="37" t="s">
        <v>61</v>
      </c>
      <c r="D40" s="37"/>
      <c r="E40" s="37"/>
      <c r="F40" s="37"/>
      <c r="G40" s="37"/>
      <c r="H40" s="35"/>
      <c r="I40" s="35"/>
      <c r="J40" s="35"/>
      <c r="K40" s="35"/>
      <c r="L40" s="50"/>
      <c r="M40" s="35"/>
      <c r="N40" s="35"/>
      <c r="O40" s="39"/>
    </row>
    <row r="41" spans="1:15" ht="24.75" customHeight="1">
      <c r="A41" s="153"/>
      <c r="B41" s="149" t="s">
        <v>75</v>
      </c>
      <c r="C41" s="37" t="s">
        <v>62</v>
      </c>
      <c r="D41" s="37"/>
      <c r="E41" s="37"/>
      <c r="F41" s="37"/>
      <c r="G41" s="37"/>
      <c r="H41" s="38">
        <f>H34</f>
        <v>2569.1999999999998</v>
      </c>
      <c r="I41" s="38">
        <f>I34</f>
        <v>31868.199999999997</v>
      </c>
      <c r="J41" s="38">
        <f>J34</f>
        <v>102447.6</v>
      </c>
      <c r="K41" s="38">
        <f>K34</f>
        <v>102913.60000000001</v>
      </c>
      <c r="L41" s="50"/>
      <c r="M41" s="35"/>
      <c r="N41" s="35"/>
      <c r="O41" s="38">
        <f>I41+J41+K41</f>
        <v>237229.4</v>
      </c>
    </row>
    <row r="42" spans="1:15" ht="28.5" customHeight="1">
      <c r="A42" s="154"/>
      <c r="B42" s="149"/>
      <c r="C42" s="37" t="s">
        <v>63</v>
      </c>
      <c r="D42" s="37"/>
      <c r="E42" s="37"/>
      <c r="F42" s="37"/>
      <c r="G42" s="37"/>
      <c r="H42" s="38"/>
      <c r="I42" s="38"/>
      <c r="J42" s="35"/>
      <c r="K42" s="35"/>
      <c r="L42" s="35"/>
      <c r="M42" s="52"/>
      <c r="N42" s="52"/>
      <c r="O42" s="54"/>
    </row>
  </sheetData>
  <mergeCells count="19">
    <mergeCell ref="A25:A42"/>
    <mergeCell ref="B41:B42"/>
    <mergeCell ref="B25:O25"/>
    <mergeCell ref="B26:B35"/>
    <mergeCell ref="C26:C27"/>
    <mergeCell ref="C28:C29"/>
    <mergeCell ref="B7:O7"/>
    <mergeCell ref="B8:B11"/>
    <mergeCell ref="B16:O16"/>
    <mergeCell ref="B17:B24"/>
    <mergeCell ref="B6:O6"/>
    <mergeCell ref="A1:O1"/>
    <mergeCell ref="A3:A4"/>
    <mergeCell ref="B3:B4"/>
    <mergeCell ref="C3:C4"/>
    <mergeCell ref="D3:G3"/>
    <mergeCell ref="H3:N3"/>
    <mergeCell ref="O3:O4"/>
    <mergeCell ref="D4:G4"/>
  </mergeCells>
  <pageMargins left="0.39370078740157483" right="0.39370078740157483" top="1.1811023622047245" bottom="0.39370078740157483" header="0.31496062992125984" footer="0.51181102362204722"/>
  <pageSetup paperSize="9" scale="68" firstPageNumber="31" fitToHeight="3" orientation="landscape" useFirstPageNumber="1" horizontalDpi="300" verticalDpi="300" r:id="rId1"/>
  <headerFooter>
    <oddHeader>&amp;C&amp;"Times New Roman,обычный"&amp;12&amp;P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P9"/>
  <sheetViews>
    <sheetView view="pageBreakPreview" zoomScale="60" zoomScaleNormal="90" workbookViewId="0">
      <selection activeCell="G14" sqref="G14"/>
    </sheetView>
  </sheetViews>
  <sheetFormatPr defaultRowHeight="15"/>
  <cols>
    <col min="1" max="1" width="7.28515625" style="57" bestFit="1" customWidth="1"/>
    <col min="2" max="2" width="57" style="57" bestFit="1" customWidth="1"/>
    <col min="3" max="3" width="10.5703125" style="57" customWidth="1"/>
    <col min="4" max="4" width="11.140625" style="57" customWidth="1"/>
    <col min="5" max="5" width="7.7109375" style="57" customWidth="1"/>
    <col min="6" max="6" width="11.140625" style="57" customWidth="1"/>
    <col min="7" max="9" width="7.7109375" style="57" customWidth="1"/>
    <col min="10" max="13" width="11.7109375" style="57" customWidth="1"/>
    <col min="14" max="14" width="18.7109375" style="57" customWidth="1"/>
    <col min="15" max="15" width="7.7109375" style="58" customWidth="1"/>
    <col min="16" max="16" width="26.7109375" style="57" customWidth="1"/>
    <col min="17" max="16384" width="9.140625" style="57"/>
  </cols>
  <sheetData>
    <row r="1" spans="1:16" ht="15.75">
      <c r="A1" s="59" t="str">
        <f>HYPERLINK("#Оглавление!A1","Назад в оглавление")</f>
        <v>Назад в оглавление</v>
      </c>
      <c r="B1" s="60"/>
      <c r="C1" s="60"/>
      <c r="D1" s="60"/>
    </row>
    <row r="2" spans="1:16" s="61" customFormat="1" ht="53.25" customHeight="1">
      <c r="A2" s="156" t="s">
        <v>76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62"/>
      <c r="P2" s="62"/>
    </row>
    <row r="3" spans="1:16" s="63" customFormat="1" ht="20.25" customHeight="1">
      <c r="A3" s="64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5"/>
      <c r="O3" s="66"/>
      <c r="P3" s="66"/>
    </row>
    <row r="4" spans="1:16" s="60" customFormat="1" ht="36.75" customHeight="1">
      <c r="A4" s="157" t="s">
        <v>11</v>
      </c>
      <c r="B4" s="157" t="s">
        <v>77</v>
      </c>
      <c r="C4" s="158" t="s">
        <v>78</v>
      </c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9" t="s">
        <v>79</v>
      </c>
      <c r="O4" s="68"/>
    </row>
    <row r="5" spans="1:16" s="60" customFormat="1" ht="35.25" customHeight="1">
      <c r="A5" s="157"/>
      <c r="B5" s="157"/>
      <c r="C5" s="10" t="s">
        <v>12</v>
      </c>
      <c r="D5" s="10" t="s">
        <v>13</v>
      </c>
      <c r="E5" s="10" t="s">
        <v>14</v>
      </c>
      <c r="F5" s="10" t="s">
        <v>15</v>
      </c>
      <c r="G5" s="10" t="s">
        <v>16</v>
      </c>
      <c r="H5" s="10" t="s">
        <v>17</v>
      </c>
      <c r="I5" s="10" t="s">
        <v>18</v>
      </c>
      <c r="J5" s="10" t="s">
        <v>19</v>
      </c>
      <c r="K5" s="10" t="s">
        <v>20</v>
      </c>
      <c r="L5" s="10" t="s">
        <v>21</v>
      </c>
      <c r="M5" s="10" t="s">
        <v>22</v>
      </c>
      <c r="N5" s="160"/>
      <c r="O5" s="68"/>
    </row>
    <row r="6" spans="1:16" s="60" customFormat="1" ht="25.5" customHeight="1">
      <c r="A6" s="67">
        <v>1</v>
      </c>
      <c r="B6" s="67">
        <v>2</v>
      </c>
      <c r="C6" s="67">
        <v>3</v>
      </c>
      <c r="D6" s="67">
        <v>4</v>
      </c>
      <c r="E6" s="67">
        <v>5</v>
      </c>
      <c r="F6" s="67">
        <v>6</v>
      </c>
      <c r="G6" s="67">
        <v>7</v>
      </c>
      <c r="H6" s="67">
        <v>8</v>
      </c>
      <c r="I6" s="67">
        <v>9</v>
      </c>
      <c r="J6" s="67">
        <v>10</v>
      </c>
      <c r="K6" s="67">
        <v>11</v>
      </c>
      <c r="L6" s="67">
        <v>12</v>
      </c>
      <c r="M6" s="67">
        <v>13</v>
      </c>
      <c r="N6" s="67">
        <v>14</v>
      </c>
      <c r="O6" s="68"/>
    </row>
    <row r="7" spans="1:16" s="60" customFormat="1" ht="36" customHeight="1">
      <c r="A7" s="67" t="s">
        <v>2</v>
      </c>
      <c r="B7" s="155" t="s">
        <v>0</v>
      </c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68"/>
    </row>
    <row r="8" spans="1:16" s="60" customFormat="1" ht="101.25" customHeight="1">
      <c r="A8" s="69" t="s">
        <v>23</v>
      </c>
      <c r="B8" s="70" t="s">
        <v>32</v>
      </c>
      <c r="C8" s="71">
        <v>0</v>
      </c>
      <c r="D8" s="71">
        <v>0</v>
      </c>
      <c r="E8" s="71">
        <v>0</v>
      </c>
      <c r="F8" s="71">
        <v>0</v>
      </c>
      <c r="G8" s="71">
        <v>0</v>
      </c>
      <c r="H8" s="71">
        <v>0</v>
      </c>
      <c r="I8" s="71">
        <v>0</v>
      </c>
      <c r="J8" s="71">
        <v>29637.4</v>
      </c>
      <c r="K8" s="71">
        <v>29637.4</v>
      </c>
      <c r="L8" s="71">
        <v>29637.4</v>
      </c>
      <c r="M8" s="71">
        <v>29637.4</v>
      </c>
      <c r="N8" s="71">
        <v>29637.4</v>
      </c>
      <c r="O8" s="68"/>
    </row>
    <row r="9" spans="1:16" s="2" customFormat="1" ht="32.25" customHeight="1">
      <c r="A9" s="72"/>
      <c r="B9" s="17" t="s">
        <v>80</v>
      </c>
      <c r="C9" s="73">
        <f t="shared" ref="C9:N9" si="0">SUM(C8:C8)</f>
        <v>0</v>
      </c>
      <c r="D9" s="73">
        <f t="shared" si="0"/>
        <v>0</v>
      </c>
      <c r="E9" s="73">
        <f t="shared" si="0"/>
        <v>0</v>
      </c>
      <c r="F9" s="73">
        <f t="shared" si="0"/>
        <v>0</v>
      </c>
      <c r="G9" s="73">
        <f t="shared" si="0"/>
        <v>0</v>
      </c>
      <c r="H9" s="73">
        <f t="shared" si="0"/>
        <v>0</v>
      </c>
      <c r="I9" s="73">
        <f t="shared" si="0"/>
        <v>0</v>
      </c>
      <c r="J9" s="73">
        <f t="shared" si="0"/>
        <v>29637.4</v>
      </c>
      <c r="K9" s="73">
        <f t="shared" si="0"/>
        <v>29637.4</v>
      </c>
      <c r="L9" s="73">
        <f t="shared" si="0"/>
        <v>29637.4</v>
      </c>
      <c r="M9" s="74">
        <f t="shared" si="0"/>
        <v>29637.4</v>
      </c>
      <c r="N9" s="74">
        <f t="shared" si="0"/>
        <v>29637.4</v>
      </c>
      <c r="O9" s="75"/>
    </row>
  </sheetData>
  <mergeCells count="6">
    <mergeCell ref="B7:N7"/>
    <mergeCell ref="A2:N2"/>
    <mergeCell ref="A4:A5"/>
    <mergeCell ref="B4:B5"/>
    <mergeCell ref="C4:M4"/>
    <mergeCell ref="N4:N5"/>
  </mergeCells>
  <pageMargins left="0.39370078740157483" right="0.39370078740157483" top="1.1811023622047245" bottom="0.39370078740157483" header="0.31496062992125984" footer="0.31496062992125984"/>
  <pageSetup paperSize="9" scale="71" firstPageNumber="32" orientation="landscape" useFirstPageNumber="1" r:id="rId1"/>
  <headerFooter>
    <oddHeader>&amp;C&amp;"Times New Roman,обычный"&amp;12&amp;P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R54"/>
  <sheetViews>
    <sheetView tabSelected="1" view="pageBreakPreview" topLeftCell="A34" zoomScale="60" workbookViewId="0">
      <selection activeCell="L35" sqref="L35"/>
    </sheetView>
  </sheetViews>
  <sheetFormatPr defaultColWidth="9.140625" defaultRowHeight="15"/>
  <cols>
    <col min="1" max="1" width="11.5703125" style="76" customWidth="1"/>
    <col min="2" max="2" width="90.7109375" style="76" customWidth="1"/>
    <col min="3" max="4" width="15.85546875" style="76" customWidth="1"/>
    <col min="5" max="5" width="22.42578125" style="76" customWidth="1"/>
    <col min="6" max="6" width="21.7109375" style="76" customWidth="1"/>
    <col min="7" max="7" width="19.5703125" style="76" customWidth="1"/>
    <col min="8" max="8" width="20.85546875" style="76" customWidth="1"/>
    <col min="9" max="9" width="13.85546875" style="76" customWidth="1"/>
    <col min="10" max="10" width="8" style="76" customWidth="1"/>
    <col min="11" max="11" width="16" style="76" customWidth="1"/>
    <col min="12" max="12" width="59" style="76" customWidth="1"/>
    <col min="13" max="13" width="9.140625" style="76" bestFit="1" customWidth="1"/>
    <col min="14" max="16384" width="9.140625" style="76"/>
  </cols>
  <sheetData>
    <row r="1" spans="1:18" ht="102" customHeight="1">
      <c r="A1" s="77"/>
      <c r="B1" s="78"/>
      <c r="C1" s="79"/>
      <c r="D1" s="79"/>
      <c r="H1" s="162"/>
      <c r="I1" s="162"/>
      <c r="J1" s="162"/>
      <c r="K1" s="163" t="s">
        <v>198</v>
      </c>
      <c r="L1" s="164"/>
    </row>
    <row r="2" spans="1:18" s="80" customFormat="1" ht="30.75" customHeight="1">
      <c r="A2" s="165" t="s">
        <v>81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</row>
    <row r="3" spans="1:18" s="81" customFormat="1" ht="30" customHeight="1">
      <c r="A3" s="82"/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1:18" s="81" customFormat="1" ht="47.25" customHeight="1">
      <c r="A4" s="166" t="s">
        <v>82</v>
      </c>
      <c r="B4" s="167" t="s">
        <v>83</v>
      </c>
      <c r="C4" s="168" t="s">
        <v>84</v>
      </c>
      <c r="D4" s="168"/>
      <c r="E4" s="168" t="s">
        <v>85</v>
      </c>
      <c r="F4" s="168"/>
      <c r="G4" s="168" t="s">
        <v>86</v>
      </c>
      <c r="H4" s="166" t="s">
        <v>87</v>
      </c>
      <c r="I4" s="168" t="s">
        <v>88</v>
      </c>
      <c r="J4" s="168"/>
      <c r="K4" s="166" t="s">
        <v>89</v>
      </c>
      <c r="L4" s="168" t="s">
        <v>90</v>
      </c>
    </row>
    <row r="5" spans="1:18" s="81" customFormat="1" ht="84" customHeight="1">
      <c r="A5" s="166"/>
      <c r="B5" s="167"/>
      <c r="C5" s="96" t="s">
        <v>91</v>
      </c>
      <c r="D5" s="96" t="s">
        <v>92</v>
      </c>
      <c r="E5" s="96" t="s">
        <v>93</v>
      </c>
      <c r="F5" s="96" t="s">
        <v>94</v>
      </c>
      <c r="G5" s="168"/>
      <c r="H5" s="166"/>
      <c r="I5" s="96" t="s">
        <v>95</v>
      </c>
      <c r="J5" s="124" t="s">
        <v>203</v>
      </c>
      <c r="K5" s="166"/>
      <c r="L5" s="168"/>
      <c r="Q5" s="93"/>
    </row>
    <row r="6" spans="1:18" s="81" customFormat="1" ht="26.25" customHeight="1">
      <c r="A6" s="96">
        <v>1</v>
      </c>
      <c r="B6" s="96">
        <v>2</v>
      </c>
      <c r="C6" s="96">
        <v>3</v>
      </c>
      <c r="D6" s="96">
        <v>4</v>
      </c>
      <c r="E6" s="96">
        <v>5</v>
      </c>
      <c r="F6" s="96">
        <v>6</v>
      </c>
      <c r="G6" s="96">
        <v>7</v>
      </c>
      <c r="H6" s="97">
        <v>8</v>
      </c>
      <c r="I6" s="97">
        <v>9</v>
      </c>
      <c r="J6" s="97">
        <v>10</v>
      </c>
      <c r="K6" s="97">
        <v>11</v>
      </c>
      <c r="L6" s="97">
        <v>12</v>
      </c>
    </row>
    <row r="7" spans="1:18" s="81" customFormat="1" ht="18.75">
      <c r="A7" s="98" t="s">
        <v>2</v>
      </c>
      <c r="B7" s="161" t="s">
        <v>0</v>
      </c>
      <c r="C7" s="161"/>
      <c r="D7" s="161"/>
      <c r="E7" s="161"/>
      <c r="F7" s="161"/>
      <c r="G7" s="161"/>
      <c r="H7" s="161"/>
      <c r="I7" s="161"/>
      <c r="J7" s="161"/>
      <c r="K7" s="161"/>
      <c r="L7" s="161"/>
    </row>
    <row r="8" spans="1:18" s="81" customFormat="1" ht="337.5">
      <c r="A8" s="99" t="s">
        <v>23</v>
      </c>
      <c r="B8" s="100" t="s">
        <v>32</v>
      </c>
      <c r="C8" s="101">
        <v>45658</v>
      </c>
      <c r="D8" s="101">
        <v>47848</v>
      </c>
      <c r="E8" s="102" t="s">
        <v>96</v>
      </c>
      <c r="F8" s="102" t="s">
        <v>96</v>
      </c>
      <c r="G8" s="103" t="s">
        <v>1</v>
      </c>
      <c r="H8" s="103" t="s">
        <v>33</v>
      </c>
      <c r="I8" s="103" t="s">
        <v>33</v>
      </c>
      <c r="J8" s="103" t="s">
        <v>33</v>
      </c>
      <c r="K8" s="91">
        <v>31868.199999999997</v>
      </c>
      <c r="L8" s="125" t="s">
        <v>204</v>
      </c>
      <c r="P8" s="81" t="s">
        <v>97</v>
      </c>
      <c r="Q8" s="81" t="s">
        <v>98</v>
      </c>
      <c r="R8" s="81" t="s">
        <v>97</v>
      </c>
    </row>
    <row r="9" spans="1:18" s="81" customFormat="1" ht="75">
      <c r="A9" s="104" t="s">
        <v>99</v>
      </c>
      <c r="B9" s="105" t="s">
        <v>100</v>
      </c>
      <c r="C9" s="101" t="s">
        <v>10</v>
      </c>
      <c r="D9" s="101">
        <v>45716</v>
      </c>
      <c r="E9" s="102" t="s">
        <v>96</v>
      </c>
      <c r="F9" s="102" t="s">
        <v>96</v>
      </c>
      <c r="G9" s="103" t="s">
        <v>1</v>
      </c>
      <c r="H9" s="103" t="s">
        <v>33</v>
      </c>
      <c r="I9" s="103" t="s">
        <v>33</v>
      </c>
      <c r="J9" s="103" t="s">
        <v>33</v>
      </c>
      <c r="K9" s="103" t="s">
        <v>33</v>
      </c>
      <c r="L9" s="92" t="s">
        <v>101</v>
      </c>
      <c r="R9" s="81" t="s">
        <v>3</v>
      </c>
    </row>
    <row r="10" spans="1:18" s="81" customFormat="1" ht="75">
      <c r="A10" s="104" t="s">
        <v>102</v>
      </c>
      <c r="B10" s="105" t="s">
        <v>103</v>
      </c>
      <c r="C10" s="101" t="s">
        <v>10</v>
      </c>
      <c r="D10" s="106">
        <v>45747</v>
      </c>
      <c r="E10" s="102" t="s">
        <v>96</v>
      </c>
      <c r="F10" s="102" t="s">
        <v>96</v>
      </c>
      <c r="G10" s="103" t="s">
        <v>1</v>
      </c>
      <c r="H10" s="103" t="s">
        <v>33</v>
      </c>
      <c r="I10" s="103" t="s">
        <v>33</v>
      </c>
      <c r="J10" s="103" t="s">
        <v>33</v>
      </c>
      <c r="K10" s="103" t="s">
        <v>33</v>
      </c>
      <c r="L10" s="92" t="s">
        <v>104</v>
      </c>
    </row>
    <row r="11" spans="1:18" s="81" customFormat="1" ht="75">
      <c r="A11" s="104" t="s">
        <v>105</v>
      </c>
      <c r="B11" s="105" t="s">
        <v>106</v>
      </c>
      <c r="C11" s="101" t="s">
        <v>10</v>
      </c>
      <c r="D11" s="106">
        <v>45765</v>
      </c>
      <c r="E11" s="102" t="s">
        <v>96</v>
      </c>
      <c r="F11" s="102" t="s">
        <v>96</v>
      </c>
      <c r="G11" s="103" t="s">
        <v>1</v>
      </c>
      <c r="H11" s="103" t="s">
        <v>33</v>
      </c>
      <c r="I11" s="103" t="s">
        <v>33</v>
      </c>
      <c r="J11" s="103" t="s">
        <v>33</v>
      </c>
      <c r="K11" s="103" t="s">
        <v>33</v>
      </c>
      <c r="L11" s="94" t="s">
        <v>176</v>
      </c>
    </row>
    <row r="12" spans="1:18" s="81" customFormat="1" ht="75">
      <c r="A12" s="104" t="s">
        <v>107</v>
      </c>
      <c r="B12" s="105" t="s">
        <v>108</v>
      </c>
      <c r="C12" s="101" t="s">
        <v>10</v>
      </c>
      <c r="D12" s="106">
        <v>45856</v>
      </c>
      <c r="E12" s="102" t="s">
        <v>96</v>
      </c>
      <c r="F12" s="102" t="s">
        <v>96</v>
      </c>
      <c r="G12" s="103" t="s">
        <v>1</v>
      </c>
      <c r="H12" s="103" t="s">
        <v>33</v>
      </c>
      <c r="I12" s="103" t="s">
        <v>33</v>
      </c>
      <c r="J12" s="103" t="s">
        <v>33</v>
      </c>
      <c r="K12" s="103" t="s">
        <v>33</v>
      </c>
      <c r="L12" s="125" t="s">
        <v>205</v>
      </c>
    </row>
    <row r="13" spans="1:18" s="81" customFormat="1" ht="75">
      <c r="A13" s="104" t="s">
        <v>109</v>
      </c>
      <c r="B13" s="105" t="s">
        <v>110</v>
      </c>
      <c r="C13" s="101" t="s">
        <v>10</v>
      </c>
      <c r="D13" s="106">
        <v>45947</v>
      </c>
      <c r="E13" s="102" t="s">
        <v>96</v>
      </c>
      <c r="F13" s="102" t="s">
        <v>96</v>
      </c>
      <c r="G13" s="103" t="s">
        <v>1</v>
      </c>
      <c r="H13" s="103" t="s">
        <v>33</v>
      </c>
      <c r="I13" s="103" t="s">
        <v>33</v>
      </c>
      <c r="J13" s="103" t="s">
        <v>33</v>
      </c>
      <c r="K13" s="103" t="s">
        <v>33</v>
      </c>
      <c r="L13" s="94" t="s">
        <v>177</v>
      </c>
    </row>
    <row r="14" spans="1:18" s="81" customFormat="1" ht="231" customHeight="1">
      <c r="A14" s="107" t="s">
        <v>111</v>
      </c>
      <c r="B14" s="108" t="s">
        <v>112</v>
      </c>
      <c r="C14" s="101" t="s">
        <v>10</v>
      </c>
      <c r="D14" s="106">
        <v>46022</v>
      </c>
      <c r="E14" s="102" t="s">
        <v>96</v>
      </c>
      <c r="F14" s="102" t="s">
        <v>96</v>
      </c>
      <c r="G14" s="103" t="s">
        <v>1</v>
      </c>
      <c r="H14" s="103" t="s">
        <v>33</v>
      </c>
      <c r="I14" s="103" t="s">
        <v>33</v>
      </c>
      <c r="J14" s="103" t="s">
        <v>33</v>
      </c>
      <c r="K14" s="103" t="s">
        <v>33</v>
      </c>
      <c r="L14" s="126" t="s">
        <v>206</v>
      </c>
    </row>
    <row r="15" spans="1:18" s="81" customFormat="1" ht="112.5">
      <c r="A15" s="109" t="s">
        <v>113</v>
      </c>
      <c r="B15" s="110" t="s">
        <v>114</v>
      </c>
      <c r="C15" s="111" t="s">
        <v>10</v>
      </c>
      <c r="D15" s="112">
        <v>46022</v>
      </c>
      <c r="E15" s="113" t="s">
        <v>96</v>
      </c>
      <c r="F15" s="113" t="s">
        <v>96</v>
      </c>
      <c r="G15" s="114" t="s">
        <v>1</v>
      </c>
      <c r="H15" s="114" t="s">
        <v>33</v>
      </c>
      <c r="I15" s="114" t="s">
        <v>33</v>
      </c>
      <c r="J15" s="114" t="s">
        <v>33</v>
      </c>
      <c r="K15" s="114" t="s">
        <v>33</v>
      </c>
      <c r="L15" s="126" t="s">
        <v>214</v>
      </c>
    </row>
    <row r="16" spans="1:18" s="81" customFormat="1" ht="112.5">
      <c r="A16" s="107" t="s">
        <v>115</v>
      </c>
      <c r="B16" s="108" t="s">
        <v>116</v>
      </c>
      <c r="C16" s="101" t="s">
        <v>10</v>
      </c>
      <c r="D16" s="106">
        <v>46022</v>
      </c>
      <c r="E16" s="102" t="s">
        <v>96</v>
      </c>
      <c r="F16" s="102" t="s">
        <v>96</v>
      </c>
      <c r="G16" s="103" t="s">
        <v>1</v>
      </c>
      <c r="H16" s="103" t="s">
        <v>33</v>
      </c>
      <c r="I16" s="103" t="s">
        <v>33</v>
      </c>
      <c r="J16" s="103" t="s">
        <v>33</v>
      </c>
      <c r="K16" s="103" t="s">
        <v>33</v>
      </c>
      <c r="L16" s="94" t="s">
        <v>185</v>
      </c>
    </row>
    <row r="17" spans="1:12" s="81" customFormat="1" ht="93.75">
      <c r="A17" s="107" t="s">
        <v>117</v>
      </c>
      <c r="B17" s="108" t="s">
        <v>118</v>
      </c>
      <c r="C17" s="101" t="s">
        <v>10</v>
      </c>
      <c r="D17" s="106">
        <v>46022</v>
      </c>
      <c r="E17" s="102" t="s">
        <v>96</v>
      </c>
      <c r="F17" s="102" t="s">
        <v>96</v>
      </c>
      <c r="G17" s="103" t="s">
        <v>1</v>
      </c>
      <c r="H17" s="103" t="s">
        <v>33</v>
      </c>
      <c r="I17" s="103" t="s">
        <v>33</v>
      </c>
      <c r="J17" s="103" t="s">
        <v>33</v>
      </c>
      <c r="K17" s="103" t="s">
        <v>33</v>
      </c>
      <c r="L17" s="94" t="s">
        <v>186</v>
      </c>
    </row>
    <row r="18" spans="1:12" s="81" customFormat="1" ht="216" customHeight="1">
      <c r="A18" s="107" t="s">
        <v>119</v>
      </c>
      <c r="B18" s="108" t="s">
        <v>112</v>
      </c>
      <c r="C18" s="101" t="s">
        <v>10</v>
      </c>
      <c r="D18" s="106">
        <v>46387</v>
      </c>
      <c r="E18" s="102" t="s">
        <v>96</v>
      </c>
      <c r="F18" s="102" t="s">
        <v>96</v>
      </c>
      <c r="G18" s="103" t="s">
        <v>1</v>
      </c>
      <c r="H18" s="103" t="s">
        <v>33</v>
      </c>
      <c r="I18" s="103" t="s">
        <v>33</v>
      </c>
      <c r="J18" s="103" t="s">
        <v>33</v>
      </c>
      <c r="K18" s="103" t="s">
        <v>33</v>
      </c>
      <c r="L18" s="125" t="s">
        <v>207</v>
      </c>
    </row>
    <row r="19" spans="1:12" s="81" customFormat="1" ht="112.5">
      <c r="A19" s="109" t="s">
        <v>120</v>
      </c>
      <c r="B19" s="110" t="s">
        <v>114</v>
      </c>
      <c r="C19" s="111" t="s">
        <v>10</v>
      </c>
      <c r="D19" s="112">
        <v>46387</v>
      </c>
      <c r="E19" s="113" t="s">
        <v>96</v>
      </c>
      <c r="F19" s="113" t="s">
        <v>96</v>
      </c>
      <c r="G19" s="114" t="s">
        <v>1</v>
      </c>
      <c r="H19" s="114" t="s">
        <v>33</v>
      </c>
      <c r="I19" s="114" t="s">
        <v>33</v>
      </c>
      <c r="J19" s="114" t="s">
        <v>33</v>
      </c>
      <c r="K19" s="114" t="s">
        <v>33</v>
      </c>
      <c r="L19" s="126" t="s">
        <v>214</v>
      </c>
    </row>
    <row r="20" spans="1:12" s="81" customFormat="1" ht="112.5">
      <c r="A20" s="109" t="s">
        <v>121</v>
      </c>
      <c r="B20" s="110" t="s">
        <v>116</v>
      </c>
      <c r="C20" s="111" t="s">
        <v>10</v>
      </c>
      <c r="D20" s="112">
        <v>46387</v>
      </c>
      <c r="E20" s="113" t="s">
        <v>96</v>
      </c>
      <c r="F20" s="113" t="s">
        <v>96</v>
      </c>
      <c r="G20" s="114" t="s">
        <v>1</v>
      </c>
      <c r="H20" s="114" t="s">
        <v>33</v>
      </c>
      <c r="I20" s="114" t="s">
        <v>33</v>
      </c>
      <c r="J20" s="114" t="s">
        <v>33</v>
      </c>
      <c r="K20" s="114" t="s">
        <v>33</v>
      </c>
      <c r="L20" s="92" t="s">
        <v>187</v>
      </c>
    </row>
    <row r="21" spans="1:12" s="81" customFormat="1" ht="93.75">
      <c r="A21" s="109" t="s">
        <v>122</v>
      </c>
      <c r="B21" s="110" t="s">
        <v>118</v>
      </c>
      <c r="C21" s="111" t="s">
        <v>10</v>
      </c>
      <c r="D21" s="112">
        <v>46387</v>
      </c>
      <c r="E21" s="113" t="s">
        <v>96</v>
      </c>
      <c r="F21" s="113" t="s">
        <v>96</v>
      </c>
      <c r="G21" s="114" t="s">
        <v>1</v>
      </c>
      <c r="H21" s="114" t="s">
        <v>33</v>
      </c>
      <c r="I21" s="114" t="s">
        <v>33</v>
      </c>
      <c r="J21" s="114" t="s">
        <v>33</v>
      </c>
      <c r="K21" s="114" t="s">
        <v>33</v>
      </c>
      <c r="L21" s="92" t="s">
        <v>188</v>
      </c>
    </row>
    <row r="22" spans="1:12" s="81" customFormat="1" ht="215.25" customHeight="1">
      <c r="A22" s="109" t="s">
        <v>123</v>
      </c>
      <c r="B22" s="110" t="s">
        <v>112</v>
      </c>
      <c r="C22" s="111" t="s">
        <v>10</v>
      </c>
      <c r="D22" s="112">
        <v>46752</v>
      </c>
      <c r="E22" s="113" t="s">
        <v>96</v>
      </c>
      <c r="F22" s="113" t="s">
        <v>96</v>
      </c>
      <c r="G22" s="114" t="s">
        <v>1</v>
      </c>
      <c r="H22" s="114" t="s">
        <v>33</v>
      </c>
      <c r="I22" s="114" t="s">
        <v>33</v>
      </c>
      <c r="J22" s="114" t="s">
        <v>33</v>
      </c>
      <c r="K22" s="114" t="s">
        <v>33</v>
      </c>
      <c r="L22" s="126" t="s">
        <v>208</v>
      </c>
    </row>
    <row r="23" spans="1:12" s="81" customFormat="1" ht="102.75" customHeight="1">
      <c r="A23" s="109" t="s">
        <v>124</v>
      </c>
      <c r="B23" s="110" t="s">
        <v>114</v>
      </c>
      <c r="C23" s="111" t="s">
        <v>10</v>
      </c>
      <c r="D23" s="112">
        <v>46752</v>
      </c>
      <c r="E23" s="113" t="s">
        <v>96</v>
      </c>
      <c r="F23" s="113" t="s">
        <v>96</v>
      </c>
      <c r="G23" s="114" t="s">
        <v>1</v>
      </c>
      <c r="H23" s="114" t="s">
        <v>33</v>
      </c>
      <c r="I23" s="114" t="s">
        <v>33</v>
      </c>
      <c r="J23" s="114" t="s">
        <v>33</v>
      </c>
      <c r="K23" s="114" t="s">
        <v>33</v>
      </c>
      <c r="L23" s="126" t="s">
        <v>214</v>
      </c>
    </row>
    <row r="24" spans="1:12" s="81" customFormat="1" ht="118.5" customHeight="1">
      <c r="A24" s="109" t="s">
        <v>125</v>
      </c>
      <c r="B24" s="110" t="s">
        <v>116</v>
      </c>
      <c r="C24" s="111" t="s">
        <v>10</v>
      </c>
      <c r="D24" s="112">
        <v>46752</v>
      </c>
      <c r="E24" s="113" t="s">
        <v>96</v>
      </c>
      <c r="F24" s="113" t="s">
        <v>96</v>
      </c>
      <c r="G24" s="114" t="s">
        <v>1</v>
      </c>
      <c r="H24" s="114" t="s">
        <v>33</v>
      </c>
      <c r="I24" s="114" t="s">
        <v>33</v>
      </c>
      <c r="J24" s="114" t="s">
        <v>33</v>
      </c>
      <c r="K24" s="114" t="s">
        <v>33</v>
      </c>
      <c r="L24" s="92" t="s">
        <v>194</v>
      </c>
    </row>
    <row r="25" spans="1:12" s="81" customFormat="1" ht="93.75">
      <c r="A25" s="109" t="s">
        <v>126</v>
      </c>
      <c r="B25" s="110" t="s">
        <v>118</v>
      </c>
      <c r="C25" s="111" t="s">
        <v>10</v>
      </c>
      <c r="D25" s="112">
        <v>46752</v>
      </c>
      <c r="E25" s="113" t="s">
        <v>96</v>
      </c>
      <c r="F25" s="113" t="s">
        <v>96</v>
      </c>
      <c r="G25" s="114" t="s">
        <v>1</v>
      </c>
      <c r="H25" s="114" t="s">
        <v>33</v>
      </c>
      <c r="I25" s="114" t="s">
        <v>33</v>
      </c>
      <c r="J25" s="114" t="s">
        <v>33</v>
      </c>
      <c r="K25" s="114" t="s">
        <v>33</v>
      </c>
      <c r="L25" s="92" t="s">
        <v>189</v>
      </c>
    </row>
    <row r="26" spans="1:12" s="81" customFormat="1" ht="225">
      <c r="A26" s="109" t="s">
        <v>127</v>
      </c>
      <c r="B26" s="110" t="s">
        <v>112</v>
      </c>
      <c r="C26" s="111" t="s">
        <v>10</v>
      </c>
      <c r="D26" s="112">
        <v>47118</v>
      </c>
      <c r="E26" s="113" t="s">
        <v>96</v>
      </c>
      <c r="F26" s="113" t="s">
        <v>96</v>
      </c>
      <c r="G26" s="114" t="s">
        <v>1</v>
      </c>
      <c r="H26" s="114" t="s">
        <v>33</v>
      </c>
      <c r="I26" s="114" t="s">
        <v>33</v>
      </c>
      <c r="J26" s="114" t="s">
        <v>33</v>
      </c>
      <c r="K26" s="114" t="s">
        <v>33</v>
      </c>
      <c r="L26" s="126" t="s">
        <v>209</v>
      </c>
    </row>
    <row r="27" spans="1:12" s="81" customFormat="1" ht="112.5">
      <c r="A27" s="109" t="s">
        <v>128</v>
      </c>
      <c r="B27" s="110" t="s">
        <v>114</v>
      </c>
      <c r="C27" s="111" t="s">
        <v>10</v>
      </c>
      <c r="D27" s="112">
        <v>47118</v>
      </c>
      <c r="E27" s="113" t="s">
        <v>96</v>
      </c>
      <c r="F27" s="113" t="s">
        <v>96</v>
      </c>
      <c r="G27" s="114" t="s">
        <v>1</v>
      </c>
      <c r="H27" s="114" t="s">
        <v>33</v>
      </c>
      <c r="I27" s="114" t="s">
        <v>33</v>
      </c>
      <c r="J27" s="114" t="s">
        <v>33</v>
      </c>
      <c r="K27" s="114" t="s">
        <v>33</v>
      </c>
      <c r="L27" s="126" t="s">
        <v>214</v>
      </c>
    </row>
    <row r="28" spans="1:12" s="81" customFormat="1" ht="112.5">
      <c r="A28" s="109" t="s">
        <v>129</v>
      </c>
      <c r="B28" s="110" t="s">
        <v>116</v>
      </c>
      <c r="C28" s="111" t="s">
        <v>10</v>
      </c>
      <c r="D28" s="112">
        <v>47118</v>
      </c>
      <c r="E28" s="113" t="s">
        <v>96</v>
      </c>
      <c r="F28" s="113" t="s">
        <v>96</v>
      </c>
      <c r="G28" s="114" t="s">
        <v>1</v>
      </c>
      <c r="H28" s="114" t="s">
        <v>33</v>
      </c>
      <c r="I28" s="114" t="s">
        <v>33</v>
      </c>
      <c r="J28" s="114" t="s">
        <v>33</v>
      </c>
      <c r="K28" s="114" t="s">
        <v>33</v>
      </c>
      <c r="L28" s="92" t="s">
        <v>195</v>
      </c>
    </row>
    <row r="29" spans="1:12" s="81" customFormat="1" ht="93.75">
      <c r="A29" s="109" t="s">
        <v>130</v>
      </c>
      <c r="B29" s="110" t="s">
        <v>118</v>
      </c>
      <c r="C29" s="111" t="s">
        <v>10</v>
      </c>
      <c r="D29" s="112">
        <v>47118</v>
      </c>
      <c r="E29" s="113" t="s">
        <v>96</v>
      </c>
      <c r="F29" s="113" t="s">
        <v>96</v>
      </c>
      <c r="G29" s="114" t="s">
        <v>1</v>
      </c>
      <c r="H29" s="114" t="s">
        <v>33</v>
      </c>
      <c r="I29" s="114" t="s">
        <v>33</v>
      </c>
      <c r="J29" s="114" t="s">
        <v>33</v>
      </c>
      <c r="K29" s="114" t="s">
        <v>33</v>
      </c>
      <c r="L29" s="92" t="s">
        <v>190</v>
      </c>
    </row>
    <row r="30" spans="1:12" s="81" customFormat="1" ht="225">
      <c r="A30" s="109" t="s">
        <v>131</v>
      </c>
      <c r="B30" s="110" t="s">
        <v>112</v>
      </c>
      <c r="C30" s="111" t="s">
        <v>10</v>
      </c>
      <c r="D30" s="112">
        <v>47483</v>
      </c>
      <c r="E30" s="113" t="s">
        <v>96</v>
      </c>
      <c r="F30" s="113" t="s">
        <v>96</v>
      </c>
      <c r="G30" s="114" t="s">
        <v>1</v>
      </c>
      <c r="H30" s="114" t="s">
        <v>33</v>
      </c>
      <c r="I30" s="114" t="s">
        <v>33</v>
      </c>
      <c r="J30" s="114" t="s">
        <v>33</v>
      </c>
      <c r="K30" s="114" t="s">
        <v>33</v>
      </c>
      <c r="L30" s="126" t="s">
        <v>207</v>
      </c>
    </row>
    <row r="31" spans="1:12" s="81" customFormat="1" ht="112.5">
      <c r="A31" s="109" t="s">
        <v>132</v>
      </c>
      <c r="B31" s="110" t="s">
        <v>114</v>
      </c>
      <c r="C31" s="111" t="s">
        <v>10</v>
      </c>
      <c r="D31" s="112">
        <v>47483</v>
      </c>
      <c r="E31" s="113" t="s">
        <v>96</v>
      </c>
      <c r="F31" s="113" t="s">
        <v>96</v>
      </c>
      <c r="G31" s="114" t="s">
        <v>1</v>
      </c>
      <c r="H31" s="114" t="s">
        <v>33</v>
      </c>
      <c r="I31" s="114" t="s">
        <v>33</v>
      </c>
      <c r="J31" s="114" t="s">
        <v>33</v>
      </c>
      <c r="K31" s="114" t="s">
        <v>33</v>
      </c>
      <c r="L31" s="126" t="s">
        <v>214</v>
      </c>
    </row>
    <row r="32" spans="1:12" s="81" customFormat="1" ht="112.5">
      <c r="A32" s="109" t="s">
        <v>133</v>
      </c>
      <c r="B32" s="110" t="s">
        <v>116</v>
      </c>
      <c r="C32" s="111" t="s">
        <v>10</v>
      </c>
      <c r="D32" s="112">
        <v>47483</v>
      </c>
      <c r="E32" s="113" t="s">
        <v>96</v>
      </c>
      <c r="F32" s="113" t="s">
        <v>96</v>
      </c>
      <c r="G32" s="114" t="s">
        <v>1</v>
      </c>
      <c r="H32" s="114" t="s">
        <v>33</v>
      </c>
      <c r="I32" s="114" t="s">
        <v>33</v>
      </c>
      <c r="J32" s="114" t="s">
        <v>33</v>
      </c>
      <c r="K32" s="114" t="s">
        <v>33</v>
      </c>
      <c r="L32" s="92" t="s">
        <v>196</v>
      </c>
    </row>
    <row r="33" spans="1:12" s="81" customFormat="1" ht="93.75">
      <c r="A33" s="109" t="s">
        <v>134</v>
      </c>
      <c r="B33" s="110" t="s">
        <v>118</v>
      </c>
      <c r="C33" s="111" t="s">
        <v>10</v>
      </c>
      <c r="D33" s="112">
        <v>47483</v>
      </c>
      <c r="E33" s="113" t="s">
        <v>96</v>
      </c>
      <c r="F33" s="113" t="s">
        <v>96</v>
      </c>
      <c r="G33" s="114" t="s">
        <v>1</v>
      </c>
      <c r="H33" s="114" t="s">
        <v>33</v>
      </c>
      <c r="I33" s="114" t="s">
        <v>33</v>
      </c>
      <c r="J33" s="114" t="s">
        <v>33</v>
      </c>
      <c r="K33" s="114" t="s">
        <v>33</v>
      </c>
      <c r="L33" s="92" t="s">
        <v>191</v>
      </c>
    </row>
    <row r="34" spans="1:12" s="81" customFormat="1" ht="225">
      <c r="A34" s="109" t="s">
        <v>135</v>
      </c>
      <c r="B34" s="110" t="s">
        <v>112</v>
      </c>
      <c r="C34" s="111" t="s">
        <v>10</v>
      </c>
      <c r="D34" s="112">
        <v>47848</v>
      </c>
      <c r="E34" s="113" t="s">
        <v>96</v>
      </c>
      <c r="F34" s="113" t="s">
        <v>96</v>
      </c>
      <c r="G34" s="114" t="s">
        <v>1</v>
      </c>
      <c r="H34" s="114" t="s">
        <v>33</v>
      </c>
      <c r="I34" s="114" t="s">
        <v>33</v>
      </c>
      <c r="J34" s="114" t="s">
        <v>33</v>
      </c>
      <c r="K34" s="114" t="s">
        <v>33</v>
      </c>
      <c r="L34" s="126" t="s">
        <v>210</v>
      </c>
    </row>
    <row r="35" spans="1:12" s="81" customFormat="1" ht="112.5">
      <c r="A35" s="109" t="s">
        <v>136</v>
      </c>
      <c r="B35" s="110" t="s">
        <v>114</v>
      </c>
      <c r="C35" s="111" t="s">
        <v>10</v>
      </c>
      <c r="D35" s="112">
        <v>47848</v>
      </c>
      <c r="E35" s="113" t="s">
        <v>96</v>
      </c>
      <c r="F35" s="113" t="s">
        <v>96</v>
      </c>
      <c r="G35" s="114" t="s">
        <v>1</v>
      </c>
      <c r="H35" s="114" t="s">
        <v>33</v>
      </c>
      <c r="I35" s="114" t="s">
        <v>33</v>
      </c>
      <c r="J35" s="114" t="s">
        <v>33</v>
      </c>
      <c r="K35" s="114" t="s">
        <v>33</v>
      </c>
      <c r="L35" s="126" t="s">
        <v>214</v>
      </c>
    </row>
    <row r="36" spans="1:12" s="81" customFormat="1" ht="112.5">
      <c r="A36" s="109" t="s">
        <v>137</v>
      </c>
      <c r="B36" s="110" t="s">
        <v>116</v>
      </c>
      <c r="C36" s="111" t="s">
        <v>10</v>
      </c>
      <c r="D36" s="112">
        <v>47848</v>
      </c>
      <c r="E36" s="113" t="s">
        <v>96</v>
      </c>
      <c r="F36" s="113" t="s">
        <v>96</v>
      </c>
      <c r="G36" s="114" t="s">
        <v>1</v>
      </c>
      <c r="H36" s="114" t="s">
        <v>33</v>
      </c>
      <c r="I36" s="114" t="s">
        <v>33</v>
      </c>
      <c r="J36" s="114" t="s">
        <v>33</v>
      </c>
      <c r="K36" s="114" t="s">
        <v>33</v>
      </c>
      <c r="L36" s="92" t="s">
        <v>197</v>
      </c>
    </row>
    <row r="37" spans="1:12" s="81" customFormat="1" ht="93.75">
      <c r="A37" s="109" t="s">
        <v>138</v>
      </c>
      <c r="B37" s="110" t="s">
        <v>118</v>
      </c>
      <c r="C37" s="111" t="s">
        <v>10</v>
      </c>
      <c r="D37" s="112">
        <v>47848</v>
      </c>
      <c r="E37" s="113" t="s">
        <v>96</v>
      </c>
      <c r="F37" s="113" t="s">
        <v>96</v>
      </c>
      <c r="G37" s="114" t="s">
        <v>1</v>
      </c>
      <c r="H37" s="114" t="s">
        <v>33</v>
      </c>
      <c r="I37" s="114" t="s">
        <v>33</v>
      </c>
      <c r="J37" s="114" t="s">
        <v>33</v>
      </c>
      <c r="K37" s="114" t="s">
        <v>33</v>
      </c>
      <c r="L37" s="92" t="s">
        <v>192</v>
      </c>
    </row>
    <row r="38" spans="1:12" s="81" customFormat="1" ht="191.25" customHeight="1">
      <c r="A38" s="107" t="s">
        <v>64</v>
      </c>
      <c r="B38" s="115" t="s">
        <v>139</v>
      </c>
      <c r="C38" s="101">
        <v>45658</v>
      </c>
      <c r="D38" s="106">
        <v>47848</v>
      </c>
      <c r="E38" s="102" t="s">
        <v>96</v>
      </c>
      <c r="F38" s="102" t="s">
        <v>96</v>
      </c>
      <c r="G38" s="103" t="s">
        <v>1</v>
      </c>
      <c r="H38" s="103" t="s">
        <v>33</v>
      </c>
      <c r="I38" s="103" t="s">
        <v>33</v>
      </c>
      <c r="J38" s="103" t="s">
        <v>33</v>
      </c>
      <c r="K38" s="103" t="s">
        <v>33</v>
      </c>
      <c r="L38" s="94" t="s">
        <v>140</v>
      </c>
    </row>
    <row r="39" spans="1:12" s="81" customFormat="1" ht="131.25">
      <c r="A39" s="116" t="s">
        <v>141</v>
      </c>
      <c r="B39" s="95" t="s">
        <v>142</v>
      </c>
      <c r="C39" s="117" t="s">
        <v>10</v>
      </c>
      <c r="D39" s="118">
        <v>45716</v>
      </c>
      <c r="E39" s="119" t="s">
        <v>96</v>
      </c>
      <c r="F39" s="119" t="s">
        <v>96</v>
      </c>
      <c r="G39" s="120" t="s">
        <v>1</v>
      </c>
      <c r="H39" s="120" t="s">
        <v>33</v>
      </c>
      <c r="I39" s="120" t="s">
        <v>33</v>
      </c>
      <c r="J39" s="120" t="s">
        <v>33</v>
      </c>
      <c r="K39" s="120" t="s">
        <v>33</v>
      </c>
      <c r="L39" s="121" t="s">
        <v>181</v>
      </c>
    </row>
    <row r="40" spans="1:12" s="81" customFormat="1" ht="131.25">
      <c r="A40" s="116" t="s">
        <v>143</v>
      </c>
      <c r="B40" s="95" t="s">
        <v>144</v>
      </c>
      <c r="C40" s="117" t="s">
        <v>10</v>
      </c>
      <c r="D40" s="118">
        <v>45747</v>
      </c>
      <c r="E40" s="119" t="s">
        <v>96</v>
      </c>
      <c r="F40" s="119" t="s">
        <v>96</v>
      </c>
      <c r="G40" s="120" t="s">
        <v>1</v>
      </c>
      <c r="H40" s="120" t="s">
        <v>33</v>
      </c>
      <c r="I40" s="120" t="s">
        <v>33</v>
      </c>
      <c r="J40" s="120" t="s">
        <v>33</v>
      </c>
      <c r="K40" s="120" t="s">
        <v>33</v>
      </c>
      <c r="L40" s="86" t="s">
        <v>211</v>
      </c>
    </row>
    <row r="41" spans="1:12" ht="131.25">
      <c r="A41" s="116" t="s">
        <v>145</v>
      </c>
      <c r="B41" s="95" t="s">
        <v>146</v>
      </c>
      <c r="C41" s="117" t="s">
        <v>10</v>
      </c>
      <c r="D41" s="118">
        <v>45777</v>
      </c>
      <c r="E41" s="119" t="s">
        <v>96</v>
      </c>
      <c r="F41" s="119" t="s">
        <v>96</v>
      </c>
      <c r="G41" s="120" t="s">
        <v>1</v>
      </c>
      <c r="H41" s="120" t="s">
        <v>33</v>
      </c>
      <c r="I41" s="120" t="s">
        <v>33</v>
      </c>
      <c r="J41" s="120" t="s">
        <v>33</v>
      </c>
      <c r="K41" s="120" t="s">
        <v>33</v>
      </c>
      <c r="L41" s="121" t="s">
        <v>181</v>
      </c>
    </row>
    <row r="42" spans="1:12" ht="131.25">
      <c r="A42" s="116" t="s">
        <v>147</v>
      </c>
      <c r="B42" s="95" t="s">
        <v>148</v>
      </c>
      <c r="C42" s="117" t="s">
        <v>10</v>
      </c>
      <c r="D42" s="118">
        <v>45808</v>
      </c>
      <c r="E42" s="119" t="s">
        <v>96</v>
      </c>
      <c r="F42" s="119" t="s">
        <v>96</v>
      </c>
      <c r="G42" s="120" t="s">
        <v>1</v>
      </c>
      <c r="H42" s="120" t="s">
        <v>33</v>
      </c>
      <c r="I42" s="120" t="s">
        <v>33</v>
      </c>
      <c r="J42" s="120" t="s">
        <v>33</v>
      </c>
      <c r="K42" s="120" t="s">
        <v>33</v>
      </c>
      <c r="L42" s="86" t="s">
        <v>212</v>
      </c>
    </row>
    <row r="43" spans="1:12" ht="131.25">
      <c r="A43" s="116" t="s">
        <v>149</v>
      </c>
      <c r="B43" s="95" t="s">
        <v>150</v>
      </c>
      <c r="C43" s="117" t="s">
        <v>10</v>
      </c>
      <c r="D43" s="118">
        <v>45838</v>
      </c>
      <c r="E43" s="119" t="s">
        <v>96</v>
      </c>
      <c r="F43" s="119" t="s">
        <v>96</v>
      </c>
      <c r="G43" s="120" t="s">
        <v>1</v>
      </c>
      <c r="H43" s="120" t="s">
        <v>33</v>
      </c>
      <c r="I43" s="120" t="s">
        <v>33</v>
      </c>
      <c r="J43" s="120" t="s">
        <v>33</v>
      </c>
      <c r="K43" s="120" t="s">
        <v>33</v>
      </c>
      <c r="L43" s="121" t="s">
        <v>180</v>
      </c>
    </row>
    <row r="44" spans="1:12" ht="131.25">
      <c r="A44" s="116" t="s">
        <v>151</v>
      </c>
      <c r="B44" s="95" t="s">
        <v>152</v>
      </c>
      <c r="C44" s="117" t="s">
        <v>10</v>
      </c>
      <c r="D44" s="118">
        <v>45869</v>
      </c>
      <c r="E44" s="119" t="s">
        <v>96</v>
      </c>
      <c r="F44" s="119" t="s">
        <v>96</v>
      </c>
      <c r="G44" s="120" t="s">
        <v>1</v>
      </c>
      <c r="H44" s="120" t="s">
        <v>33</v>
      </c>
      <c r="I44" s="120" t="s">
        <v>33</v>
      </c>
      <c r="J44" s="120" t="s">
        <v>33</v>
      </c>
      <c r="K44" s="120" t="s">
        <v>33</v>
      </c>
      <c r="L44" s="121" t="s">
        <v>181</v>
      </c>
    </row>
    <row r="45" spans="1:12" ht="131.25">
      <c r="A45" s="116" t="s">
        <v>153</v>
      </c>
      <c r="B45" s="95" t="s">
        <v>154</v>
      </c>
      <c r="C45" s="117" t="s">
        <v>10</v>
      </c>
      <c r="D45" s="118">
        <v>45900</v>
      </c>
      <c r="E45" s="119" t="s">
        <v>96</v>
      </c>
      <c r="F45" s="119" t="s">
        <v>96</v>
      </c>
      <c r="G45" s="120" t="s">
        <v>1</v>
      </c>
      <c r="H45" s="120" t="s">
        <v>33</v>
      </c>
      <c r="I45" s="120" t="s">
        <v>33</v>
      </c>
      <c r="J45" s="120" t="s">
        <v>33</v>
      </c>
      <c r="K45" s="120" t="s">
        <v>33</v>
      </c>
      <c r="L45" s="121" t="s">
        <v>182</v>
      </c>
    </row>
    <row r="46" spans="1:12" ht="131.25">
      <c r="A46" s="116" t="s">
        <v>155</v>
      </c>
      <c r="B46" s="95" t="s">
        <v>156</v>
      </c>
      <c r="C46" s="117" t="s">
        <v>10</v>
      </c>
      <c r="D46" s="118">
        <v>45930</v>
      </c>
      <c r="E46" s="119" t="s">
        <v>96</v>
      </c>
      <c r="F46" s="119" t="s">
        <v>96</v>
      </c>
      <c r="G46" s="120" t="s">
        <v>1</v>
      </c>
      <c r="H46" s="120" t="s">
        <v>33</v>
      </c>
      <c r="I46" s="120" t="s">
        <v>33</v>
      </c>
      <c r="J46" s="120" t="s">
        <v>33</v>
      </c>
      <c r="K46" s="120" t="s">
        <v>33</v>
      </c>
      <c r="L46" s="121" t="s">
        <v>183</v>
      </c>
    </row>
    <row r="47" spans="1:12" ht="131.25">
      <c r="A47" s="116" t="s">
        <v>157</v>
      </c>
      <c r="B47" s="95" t="s">
        <v>158</v>
      </c>
      <c r="C47" s="117" t="s">
        <v>10</v>
      </c>
      <c r="D47" s="118">
        <v>45961</v>
      </c>
      <c r="E47" s="119" t="s">
        <v>96</v>
      </c>
      <c r="F47" s="119" t="s">
        <v>96</v>
      </c>
      <c r="G47" s="120" t="s">
        <v>1</v>
      </c>
      <c r="H47" s="120" t="s">
        <v>33</v>
      </c>
      <c r="I47" s="120" t="s">
        <v>33</v>
      </c>
      <c r="J47" s="120" t="s">
        <v>33</v>
      </c>
      <c r="K47" s="120" t="s">
        <v>33</v>
      </c>
      <c r="L47" s="121" t="s">
        <v>180</v>
      </c>
    </row>
    <row r="48" spans="1:12" ht="131.25">
      <c r="A48" s="116" t="s">
        <v>159</v>
      </c>
      <c r="B48" s="95" t="s">
        <v>160</v>
      </c>
      <c r="C48" s="117" t="s">
        <v>10</v>
      </c>
      <c r="D48" s="118">
        <v>45991</v>
      </c>
      <c r="E48" s="119" t="s">
        <v>96</v>
      </c>
      <c r="F48" s="119" t="s">
        <v>96</v>
      </c>
      <c r="G48" s="120" t="s">
        <v>1</v>
      </c>
      <c r="H48" s="120" t="s">
        <v>33</v>
      </c>
      <c r="I48" s="120" t="s">
        <v>33</v>
      </c>
      <c r="J48" s="120" t="s">
        <v>33</v>
      </c>
      <c r="K48" s="120" t="s">
        <v>33</v>
      </c>
      <c r="L48" s="121" t="s">
        <v>184</v>
      </c>
    </row>
    <row r="49" spans="1:12" ht="80.25" customHeight="1">
      <c r="A49" s="116" t="s">
        <v>161</v>
      </c>
      <c r="B49" s="95" t="s">
        <v>162</v>
      </c>
      <c r="C49" s="117" t="s">
        <v>10</v>
      </c>
      <c r="D49" s="118">
        <v>46022</v>
      </c>
      <c r="E49" s="119" t="s">
        <v>96</v>
      </c>
      <c r="F49" s="119" t="s">
        <v>96</v>
      </c>
      <c r="G49" s="120" t="s">
        <v>1</v>
      </c>
      <c r="H49" s="120" t="s">
        <v>33</v>
      </c>
      <c r="I49" s="120" t="s">
        <v>33</v>
      </c>
      <c r="J49" s="120" t="s">
        <v>33</v>
      </c>
      <c r="K49" s="120" t="s">
        <v>33</v>
      </c>
      <c r="L49" s="121" t="s">
        <v>178</v>
      </c>
    </row>
    <row r="50" spans="1:12" ht="56.25">
      <c r="A50" s="116" t="s">
        <v>163</v>
      </c>
      <c r="B50" s="95" t="s">
        <v>164</v>
      </c>
      <c r="C50" s="117" t="s">
        <v>10</v>
      </c>
      <c r="D50" s="118">
        <v>46022</v>
      </c>
      <c r="E50" s="119" t="s">
        <v>96</v>
      </c>
      <c r="F50" s="119" t="s">
        <v>96</v>
      </c>
      <c r="G50" s="120" t="s">
        <v>1</v>
      </c>
      <c r="H50" s="120" t="s">
        <v>33</v>
      </c>
      <c r="I50" s="120" t="s">
        <v>33</v>
      </c>
      <c r="J50" s="120" t="s">
        <v>33</v>
      </c>
      <c r="K50" s="120" t="s">
        <v>33</v>
      </c>
      <c r="L50" s="121" t="s">
        <v>165</v>
      </c>
    </row>
    <row r="51" spans="1:12" ht="93.75">
      <c r="A51" s="116" t="s">
        <v>166</v>
      </c>
      <c r="B51" s="95" t="s">
        <v>175</v>
      </c>
      <c r="C51" s="117" t="s">
        <v>10</v>
      </c>
      <c r="D51" s="118">
        <v>46022</v>
      </c>
      <c r="E51" s="119" t="s">
        <v>96</v>
      </c>
      <c r="F51" s="119" t="s">
        <v>96</v>
      </c>
      <c r="G51" s="120" t="s">
        <v>1</v>
      </c>
      <c r="H51" s="120" t="s">
        <v>33</v>
      </c>
      <c r="I51" s="120" t="s">
        <v>33</v>
      </c>
      <c r="J51" s="120" t="s">
        <v>33</v>
      </c>
      <c r="K51" s="120" t="s">
        <v>33</v>
      </c>
      <c r="L51" s="121" t="s">
        <v>193</v>
      </c>
    </row>
    <row r="52" spans="1:12" ht="131.25">
      <c r="A52" s="116" t="s">
        <v>167</v>
      </c>
      <c r="B52" s="95" t="s">
        <v>168</v>
      </c>
      <c r="C52" s="117" t="s">
        <v>10</v>
      </c>
      <c r="D52" s="118">
        <v>46022</v>
      </c>
      <c r="E52" s="119" t="s">
        <v>96</v>
      </c>
      <c r="F52" s="119" t="s">
        <v>96</v>
      </c>
      <c r="G52" s="120" t="s">
        <v>1</v>
      </c>
      <c r="H52" s="120" t="s">
        <v>33</v>
      </c>
      <c r="I52" s="120" t="s">
        <v>33</v>
      </c>
      <c r="J52" s="120" t="s">
        <v>33</v>
      </c>
      <c r="K52" s="120" t="s">
        <v>33</v>
      </c>
      <c r="L52" s="121" t="s">
        <v>179</v>
      </c>
    </row>
    <row r="53" spans="1:12" ht="262.5">
      <c r="A53" s="116" t="s">
        <v>169</v>
      </c>
      <c r="B53" s="122" t="s">
        <v>41</v>
      </c>
      <c r="C53" s="117">
        <v>45658</v>
      </c>
      <c r="D53" s="118">
        <v>47848</v>
      </c>
      <c r="E53" s="119" t="s">
        <v>96</v>
      </c>
      <c r="F53" s="119" t="s">
        <v>96</v>
      </c>
      <c r="G53" s="120" t="s">
        <v>1</v>
      </c>
      <c r="H53" s="120" t="s">
        <v>33</v>
      </c>
      <c r="I53" s="120" t="s">
        <v>33</v>
      </c>
      <c r="J53" s="120" t="s">
        <v>33</v>
      </c>
      <c r="K53" s="120" t="s">
        <v>33</v>
      </c>
      <c r="L53" s="121" t="s">
        <v>199</v>
      </c>
    </row>
    <row r="54" spans="1:12" ht="45.75" hidden="1" customHeight="1">
      <c r="A54" s="87" t="s">
        <v>170</v>
      </c>
      <c r="B54" s="88" t="s">
        <v>171</v>
      </c>
      <c r="C54" s="83" t="s">
        <v>10</v>
      </c>
      <c r="D54" s="83" t="s">
        <v>10</v>
      </c>
      <c r="E54" s="84" t="s">
        <v>96</v>
      </c>
      <c r="F54" s="84" t="s">
        <v>96</v>
      </c>
      <c r="G54" s="85" t="s">
        <v>1</v>
      </c>
      <c r="H54" s="85" t="s">
        <v>33</v>
      </c>
      <c r="I54" s="85" t="s">
        <v>33</v>
      </c>
      <c r="J54" s="85" t="s">
        <v>33</v>
      </c>
      <c r="K54" s="85" t="s">
        <v>33</v>
      </c>
      <c r="L54" s="86"/>
    </row>
  </sheetData>
  <mergeCells count="13">
    <mergeCell ref="B7:L7"/>
    <mergeCell ref="H1:J1"/>
    <mergeCell ref="K1:L1"/>
    <mergeCell ref="A2:L2"/>
    <mergeCell ref="A4:A5"/>
    <mergeCell ref="B4:B5"/>
    <mergeCell ref="C4:D4"/>
    <mergeCell ref="E4:F4"/>
    <mergeCell ref="G4:G5"/>
    <mergeCell ref="H4:H5"/>
    <mergeCell ref="I4:J4"/>
    <mergeCell ref="K4:K5"/>
    <mergeCell ref="L4:L5"/>
  </mergeCells>
  <pageMargins left="0.39370078740157483" right="0.39370078740157483" top="1.1811023622047245" bottom="0.39370078740157483" header="0.31496062992125984" footer="0.31496062992125984"/>
  <pageSetup paperSize="9" scale="44" firstPageNumber="33" fitToWidth="0" fitToHeight="0" orientation="landscape" useFirstPageNumber="1" r:id="rId1"/>
  <headerFooter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Р7-Офис/7.2.2.0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16</vt:i4>
      </vt:variant>
    </vt:vector>
  </HeadingPairs>
  <TitlesOfParts>
    <vt:vector size="20" baseType="lpstr">
      <vt:lpstr>2.4. Мероприятия РП </vt:lpstr>
      <vt:lpstr>2.5. Фин. обес. РП</vt:lpstr>
      <vt:lpstr>2.6. Бюджет РП по месяцам</vt:lpstr>
      <vt:lpstr>План реализации РП 2</vt:lpstr>
      <vt:lpstr>'2.4. Мероприятия РП '!_ftnref1</vt:lpstr>
      <vt:lpstr>'2.4. Мероприятия РП '!_ftnref3</vt:lpstr>
      <vt:lpstr>'План реализации РП 2'!_ftnref4</vt:lpstr>
      <vt:lpstr>'План реализации РП 2'!_ftnref5</vt:lpstr>
      <vt:lpstr>'План реализации РП 2'!_ftnref6</vt:lpstr>
      <vt:lpstr>'План реализации РП 2'!_ftnref7</vt:lpstr>
      <vt:lpstr>'План реализации РП 2'!_ftnref8</vt:lpstr>
      <vt:lpstr>'План реализации РП 2'!_Hlk127704986</vt:lpstr>
      <vt:lpstr>'2.5. Фин. обес. РП'!Print_Titles</vt:lpstr>
      <vt:lpstr>'План реализации РП 2'!Print_Titles</vt:lpstr>
      <vt:lpstr>'2.4. Мероприятия РП '!Заголовки_для_печати</vt:lpstr>
      <vt:lpstr>'План реализации РП 2'!Заголовки_для_печати</vt:lpstr>
      <vt:lpstr>'2.4. Мероприятия РП '!Область_печати</vt:lpstr>
      <vt:lpstr>'2.5. Фин. обес. РП'!Область_печати</vt:lpstr>
      <vt:lpstr>'2.6. Бюджет РП по месяцам'!Область_печати</vt:lpstr>
      <vt:lpstr>'План реализации РП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</dc:creator>
  <cp:lastModifiedBy>Шеховцова</cp:lastModifiedBy>
  <cp:revision>8</cp:revision>
  <cp:lastPrinted>2025-07-29T07:06:31Z</cp:lastPrinted>
  <dcterms:created xsi:type="dcterms:W3CDTF">2023-05-16T06:08:28Z</dcterms:created>
  <dcterms:modified xsi:type="dcterms:W3CDTF">2025-07-29T07:07:47Z</dcterms:modified>
  <dc:language>ru-RU</dc:language>
</cp:coreProperties>
</file>